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MAI 2022" sheetId="1" r:id="rId1"/>
  </sheets>
  <definedNames>
    <definedName name="_xlnm._FilterDatabase" localSheetId="0" hidden="1">'PLATI MAI 2022'!$B$1:$B$223</definedName>
  </definedNames>
  <calcPr fullCalcOnLoad="1"/>
</workbook>
</file>

<file path=xl/sharedStrings.xml><?xml version="1.0" encoding="utf-8"?>
<sst xmlns="http://schemas.openxmlformats.org/spreadsheetml/2006/main" count="567" uniqueCount="180">
  <si>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</si>
  <si>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</si>
  <si>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</si>
  <si>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</si>
  <si>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</si>
  <si>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</si>
  <si>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</si>
  <si>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</si>
  <si>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</si>
  <si>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</si>
  <si>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</si>
  <si>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</si>
  <si>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</si>
  <si>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</si>
  <si>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</si>
  <si>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</si>
  <si>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</si>
  <si>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</si>
  <si>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</si>
  <si>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</si>
  <si>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</si>
  <si>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</si>
  <si>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</si>
  <si>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</si>
  <si>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</si>
  <si>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</si>
  <si>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</si>
  <si>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</si>
  <si>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</si>
  <si>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</si>
  <si>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</si>
  <si>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</si>
  <si>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</si>
  <si>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</si>
  <si>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</si>
  <si>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</si>
  <si>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</si>
  <si>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</si>
  <si>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</si>
  <si>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</si>
  <si>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</si>
  <si>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</si>
  <si>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</si>
  <si>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+/- trim. I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</si>
  <si>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</si>
  <si>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</si>
  <si>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</si>
  <si>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</si>
  <si>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</si>
  <si>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</si>
  <si>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</si>
  <si>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</si>
  <si>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</si>
  <si>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</si>
  <si>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</si>
  <si>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</si>
  <si>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</si>
  <si>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</si>
  <si>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</si>
  <si>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</si>
  <si>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</si>
  <si>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</si>
  <si>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</si>
  <si>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</si>
  <si>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</si>
  <si>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</si>
  <si>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</si>
  <si>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</si>
  <si>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</si>
  <si>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</si>
  <si>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</si>
  <si>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</si>
  <si>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</si>
  <si>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</si>
  <si>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</si>
  <si>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</si>
  <si>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</si>
  <si>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</si>
  <si>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</si>
  <si>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</si>
  <si>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</si>
  <si>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</si>
  <si>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</si>
  <si>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</si>
  <si>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</si>
  <si>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</si>
  <si>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</si>
  <si>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mai 2022</t>
  </si>
  <si>
    <t>Plati ianuarie 2022</t>
  </si>
  <si>
    <t>Plati februarie 2022</t>
  </si>
  <si>
    <t>Plati martie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</si>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</sst>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1" sqref="T11"/>
    </sheetView>
  </sheetViews>
  <sheetFormatPr defaultColWidth="9.140625" defaultRowHeight="15"/>
  <cols>
    <col min="1" max="1" width="36.140625" style="30" customWidth="1"/>
    <col min="2" max="2" width="45.57421875" style="18" customWidth="1"/>
    <col min="3" max="3" width="17.140625" style="2" hidden="1" customWidth="1"/>
    <col min="4" max="4" width="17.7109375" style="2" hidden="1" customWidth="1"/>
    <col min="5" max="5" width="16.7109375" style="2" hidden="1" customWidth="1"/>
    <col min="6" max="6" width="18.140625" style="2" hidden="1" customWidth="1"/>
    <col min="7" max="7" width="18.421875" style="2" hidden="1" customWidth="1"/>
    <col min="8" max="8" width="24.57421875" style="2" customWidth="1"/>
    <col min="9" max="16384" width="9.140625" style="3" customWidth="1"/>
  </cols>
  <sheetData>
    <row r="1" spans="1:2" ht="16.5">
      <c r="A1" s="29"/>
      <c r="B1" s="1"/>
    </row>
    <row r="2" spans="1:2" ht="16.5" customHeight="1">
      <c r="A2" s="29"/>
      <c r="B2" s="1"/>
    </row>
    <row r="3" spans="1:8" ht="33" customHeight="1">
      <c r="A3" s="4" t="s">
        <v>179</v>
      </c>
      <c r="B3" s="4"/>
      <c r="C3" s="4"/>
      <c r="D3" s="4"/>
      <c r="H3" s="4"/>
    </row>
    <row r="4" ht="16.5" customHeight="1"/>
    <row r="5" spans="1:8" s="8" customFormat="1" ht="36" customHeight="1">
      <c r="A5" s="31" t="s">
        <v>9</v>
      </c>
      <c r="B5" s="5" t="s">
        <v>0</v>
      </c>
      <c r="C5" s="5" t="s">
        <v>88</v>
      </c>
      <c r="D5" s="5" t="s">
        <v>89</v>
      </c>
      <c r="E5" s="5" t="s">
        <v>90</v>
      </c>
      <c r="F5" s="6" t="s">
        <v>11</v>
      </c>
      <c r="G5" s="7" t="s">
        <v>43</v>
      </c>
      <c r="H5" s="5" t="s">
        <v>87</v>
      </c>
    </row>
    <row r="6" spans="1:8" ht="36.75" customHeight="1">
      <c r="A6" s="32" t="s">
        <v>70</v>
      </c>
      <c r="B6" s="5" t="s">
        <v>10</v>
      </c>
      <c r="C6" s="9">
        <f aca="true" t="shared" si="0" ref="C6:H6">C7+C8+C9+C10+C11+C12+C13+C14+C16+C15</f>
        <v>2974539.76</v>
      </c>
      <c r="D6" s="9">
        <f t="shared" si="0"/>
        <v>4982645.5</v>
      </c>
      <c r="E6" s="9">
        <f t="shared" si="0"/>
        <v>5391346.710000001</v>
      </c>
      <c r="F6" s="9">
        <f t="shared" si="0"/>
        <v>13348531.969999999</v>
      </c>
      <c r="G6" s="9" t="e">
        <f t="shared" si="0"/>
        <v>#REF!</v>
      </c>
      <c r="H6" s="9">
        <f t="shared" si="0"/>
        <v>7058632.43</v>
      </c>
    </row>
    <row r="7" spans="1:8" ht="56.25" customHeight="1">
      <c r="A7" s="33"/>
      <c r="B7" s="10" t="s">
        <v>71</v>
      </c>
      <c r="C7" s="11">
        <v>457300.47</v>
      </c>
      <c r="D7" s="11">
        <v>2067520.5</v>
      </c>
      <c r="E7" s="11">
        <v>1191119.92</v>
      </c>
      <c r="F7" s="11">
        <f>C7+D7+E7</f>
        <v>3715940.8899999997</v>
      </c>
      <c r="G7" s="11" t="e">
        <f>#REF!-F7</f>
        <v>#REF!</v>
      </c>
      <c r="H7" s="11">
        <v>3047659.45</v>
      </c>
    </row>
    <row r="8" spans="1:8" ht="69" customHeight="1">
      <c r="A8" s="33"/>
      <c r="B8" s="10" t="s">
        <v>72</v>
      </c>
      <c r="C8" s="11">
        <v>983438.48</v>
      </c>
      <c r="D8" s="11">
        <v>1066392.86</v>
      </c>
      <c r="E8" s="11">
        <v>1303963.04</v>
      </c>
      <c r="F8" s="11">
        <f>C8+D8+E8</f>
        <v>3353794.38</v>
      </c>
      <c r="G8" s="11" t="e">
        <f>#REF!-F8</f>
        <v>#REF!</v>
      </c>
      <c r="H8" s="11">
        <v>1165035.56</v>
      </c>
    </row>
    <row r="9" spans="1:8" ht="51.75" customHeight="1">
      <c r="A9" s="33"/>
      <c r="B9" s="10" t="s">
        <v>73</v>
      </c>
      <c r="C9" s="11">
        <v>166918.79</v>
      </c>
      <c r="D9" s="11">
        <v>94928.84</v>
      </c>
      <c r="E9" s="11">
        <v>665183.73</v>
      </c>
      <c r="F9" s="11">
        <f>C9+D9+E9</f>
        <v>927031.36</v>
      </c>
      <c r="G9" s="11" t="e">
        <f>#REF!-F9</f>
        <v>#REF!</v>
      </c>
      <c r="H9" s="11">
        <v>538804.01</v>
      </c>
    </row>
    <row r="10" spans="1:8" ht="79.5" customHeight="1">
      <c r="A10" s="33"/>
      <c r="B10" s="10" t="s">
        <v>74</v>
      </c>
      <c r="C10" s="11">
        <v>834464.76</v>
      </c>
      <c r="D10" s="11">
        <v>280278.24</v>
      </c>
      <c r="E10" s="11">
        <v>1390291.87</v>
      </c>
      <c r="F10" s="11">
        <f aca="true" t="shared" si="1" ref="F10:F16">C10+D10+E10</f>
        <v>2505034.87</v>
      </c>
      <c r="G10" s="11" t="e">
        <f>#REF!-F10</f>
        <v>#REF!</v>
      </c>
      <c r="H10" s="11">
        <v>1670939.1</v>
      </c>
    </row>
    <row r="11" spans="1:8" ht="70.5" customHeight="1">
      <c r="A11" s="33"/>
      <c r="B11" s="10" t="s">
        <v>75</v>
      </c>
      <c r="C11" s="11">
        <v>0</v>
      </c>
      <c r="D11" s="11">
        <v>145999.91</v>
      </c>
      <c r="E11" s="11">
        <v>132545.04</v>
      </c>
      <c r="F11" s="11">
        <f>C11+D11+E11</f>
        <v>278544.95</v>
      </c>
      <c r="G11" s="11" t="e">
        <f>#REF!-F11</f>
        <v>#REF!</v>
      </c>
      <c r="H11" s="11">
        <v>0</v>
      </c>
    </row>
    <row r="12" spans="1:8" ht="57.75" customHeight="1">
      <c r="A12" s="33"/>
      <c r="B12" s="10" t="s">
        <v>76</v>
      </c>
      <c r="C12" s="11">
        <v>0</v>
      </c>
      <c r="D12" s="11">
        <v>192105.14</v>
      </c>
      <c r="E12" s="11">
        <v>167425.31</v>
      </c>
      <c r="F12" s="11">
        <f t="shared" si="1"/>
        <v>359530.45</v>
      </c>
      <c r="G12" s="11" t="e">
        <f>#REF!-F12</f>
        <v>#REF!</v>
      </c>
      <c r="H12" s="11">
        <v>463873.48</v>
      </c>
    </row>
    <row r="13" spans="1:8" ht="81" customHeight="1">
      <c r="A13" s="33"/>
      <c r="B13" s="10" t="s">
        <v>77</v>
      </c>
      <c r="C13" s="11">
        <v>0</v>
      </c>
      <c r="D13" s="11">
        <v>465611.04</v>
      </c>
      <c r="E13" s="11">
        <v>297519.86</v>
      </c>
      <c r="F13" s="11">
        <f>C13+D13+E13</f>
        <v>763130.8999999999</v>
      </c>
      <c r="G13" s="11" t="e">
        <f>#REF!-F13</f>
        <v>#REF!</v>
      </c>
      <c r="H13" s="11">
        <v>166762.37</v>
      </c>
    </row>
    <row r="14" spans="1:8" ht="51.75" customHeight="1">
      <c r="A14" s="33"/>
      <c r="B14" s="10" t="s">
        <v>78</v>
      </c>
      <c r="C14" s="11">
        <v>0</v>
      </c>
      <c r="D14" s="11">
        <v>189543.74</v>
      </c>
      <c r="E14" s="11">
        <v>174401.36</v>
      </c>
      <c r="F14" s="11">
        <f t="shared" si="1"/>
        <v>363945.1</v>
      </c>
      <c r="G14" s="11" t="e">
        <f>#REF!-F14</f>
        <v>#REF!</v>
      </c>
      <c r="H14" s="11">
        <v>0</v>
      </c>
    </row>
    <row r="15" spans="1:8" ht="42" customHeight="1">
      <c r="A15" s="33"/>
      <c r="B15" s="19" t="s">
        <v>97</v>
      </c>
      <c r="C15" s="11">
        <v>0</v>
      </c>
      <c r="D15" s="11">
        <v>0</v>
      </c>
      <c r="E15" s="11">
        <v>0</v>
      </c>
      <c r="F15" s="11">
        <f t="shared" si="1"/>
        <v>0</v>
      </c>
      <c r="G15" s="11" t="e">
        <f>#REF!-F15</f>
        <v>#REF!</v>
      </c>
      <c r="H15" s="11">
        <v>0</v>
      </c>
    </row>
    <row r="16" spans="1:8" ht="26.25" customHeight="1">
      <c r="A16" s="33"/>
      <c r="B16" s="10" t="s">
        <v>60</v>
      </c>
      <c r="C16" s="11">
        <v>532417.26</v>
      </c>
      <c r="D16" s="11">
        <v>480265.23</v>
      </c>
      <c r="E16" s="11">
        <v>68896.58</v>
      </c>
      <c r="F16" s="11">
        <f t="shared" si="1"/>
        <v>1081579.07</v>
      </c>
      <c r="G16" s="11" t="e">
        <f>#REF!-F16</f>
        <v>#REF!</v>
      </c>
      <c r="H16" s="11">
        <v>5558.46</v>
      </c>
    </row>
    <row r="17" spans="1:8" ht="30" customHeight="1">
      <c r="A17" s="33"/>
      <c r="B17" s="5" t="s">
        <v>1</v>
      </c>
      <c r="C17" s="9">
        <f aca="true" t="shared" si="2" ref="C17:H17">C18+C19+C20+C21+C22+C23+C24</f>
        <v>172351.67</v>
      </c>
      <c r="D17" s="9">
        <f t="shared" si="2"/>
        <v>0</v>
      </c>
      <c r="E17" s="9">
        <f t="shared" si="2"/>
        <v>379219.58</v>
      </c>
      <c r="F17" s="9">
        <f t="shared" si="2"/>
        <v>551571.25</v>
      </c>
      <c r="G17" s="9" t="e">
        <f t="shared" si="2"/>
        <v>#REF!</v>
      </c>
      <c r="H17" s="9">
        <f t="shared" si="2"/>
        <v>337435.38999999996</v>
      </c>
    </row>
    <row r="18" spans="1:8" ht="63.75" customHeight="1">
      <c r="A18" s="33"/>
      <c r="B18" s="10" t="s">
        <v>71</v>
      </c>
      <c r="C18" s="11">
        <v>172351.67</v>
      </c>
      <c r="D18" s="11">
        <v>0</v>
      </c>
      <c r="E18" s="11">
        <v>316682.24</v>
      </c>
      <c r="F18" s="11">
        <f>C18+D18+E18</f>
        <v>489033.91000000003</v>
      </c>
      <c r="G18" s="11" t="e">
        <f>#REF!-F18</f>
        <v>#REF!</v>
      </c>
      <c r="H18" s="11">
        <v>324284.05</v>
      </c>
    </row>
    <row r="19" spans="1:8" ht="81.75" customHeight="1">
      <c r="A19" s="33"/>
      <c r="B19" s="10" t="s">
        <v>72</v>
      </c>
      <c r="C19" s="11">
        <v>0</v>
      </c>
      <c r="D19" s="11">
        <v>0</v>
      </c>
      <c r="E19" s="11">
        <v>0</v>
      </c>
      <c r="F19" s="11">
        <f>C19+D19+E19</f>
        <v>0</v>
      </c>
      <c r="G19" s="11" t="e">
        <f>#REF!-F19</f>
        <v>#REF!</v>
      </c>
      <c r="H19" s="11">
        <v>0</v>
      </c>
    </row>
    <row r="20" spans="1:8" ht="47.25" customHeight="1">
      <c r="A20" s="33"/>
      <c r="B20" s="10" t="s">
        <v>73</v>
      </c>
      <c r="C20" s="11">
        <v>0</v>
      </c>
      <c r="D20" s="11">
        <v>0</v>
      </c>
      <c r="E20" s="11">
        <v>13984.7</v>
      </c>
      <c r="F20" s="11">
        <f>C20+D20+E20</f>
        <v>13984.7</v>
      </c>
      <c r="G20" s="11" t="e">
        <f>#REF!-F20</f>
        <v>#REF!</v>
      </c>
      <c r="H20" s="11">
        <v>1487.24</v>
      </c>
    </row>
    <row r="21" spans="1:8" ht="79.5" customHeight="1">
      <c r="A21" s="33"/>
      <c r="B21" s="10" t="s">
        <v>74</v>
      </c>
      <c r="C21" s="11">
        <v>0</v>
      </c>
      <c r="D21" s="11">
        <v>0</v>
      </c>
      <c r="E21" s="11">
        <v>0</v>
      </c>
      <c r="F21" s="11">
        <f>C21+D21+E21</f>
        <v>0</v>
      </c>
      <c r="G21" s="11" t="e">
        <f>#REF!-F21</f>
        <v>#REF!</v>
      </c>
      <c r="H21" s="11">
        <v>0</v>
      </c>
    </row>
    <row r="22" spans="1:8" ht="55.5" customHeight="1">
      <c r="A22" s="33"/>
      <c r="B22" s="10" t="s">
        <v>76</v>
      </c>
      <c r="C22" s="11">
        <v>0</v>
      </c>
      <c r="D22" s="11">
        <v>0</v>
      </c>
      <c r="E22" s="11">
        <v>0</v>
      </c>
      <c r="F22" s="11">
        <v>0</v>
      </c>
      <c r="G22" s="11" t="e">
        <f>#REF!-F22</f>
        <v>#REF!</v>
      </c>
      <c r="H22" s="11">
        <v>0</v>
      </c>
    </row>
    <row r="23" spans="1:8" ht="51" customHeight="1">
      <c r="A23" s="33"/>
      <c r="B23" s="10" t="s">
        <v>78</v>
      </c>
      <c r="C23" s="11">
        <v>0</v>
      </c>
      <c r="D23" s="11">
        <v>0</v>
      </c>
      <c r="E23" s="11">
        <v>0</v>
      </c>
      <c r="F23" s="11">
        <f>C23+D23+E23</f>
        <v>0</v>
      </c>
      <c r="G23" s="11" t="e">
        <f>#REF!-F23</f>
        <v>#REF!</v>
      </c>
      <c r="H23" s="11">
        <v>0</v>
      </c>
    </row>
    <row r="24" spans="1:8" ht="33" customHeight="1">
      <c r="A24" s="33"/>
      <c r="B24" s="10" t="s">
        <v>60</v>
      </c>
      <c r="C24" s="11">
        <v>0</v>
      </c>
      <c r="D24" s="11">
        <v>0</v>
      </c>
      <c r="E24" s="11">
        <v>48552.64</v>
      </c>
      <c r="F24" s="11">
        <f>C24+D24+E24</f>
        <v>48552.64</v>
      </c>
      <c r="G24" s="11" t="e">
        <f>#REF!-F24</f>
        <v>#REF!</v>
      </c>
      <c r="H24" s="11">
        <v>11664.1</v>
      </c>
    </row>
    <row r="25" spans="1:8" ht="36.75" customHeight="1">
      <c r="A25" s="33"/>
      <c r="B25" s="5" t="s">
        <v>17</v>
      </c>
      <c r="C25" s="9">
        <f aca="true" t="shared" si="3" ref="C25:H25">C26+C27+C28+C29+C30+C31+C32+C33</f>
        <v>5814.06</v>
      </c>
      <c r="D25" s="9">
        <f t="shared" si="3"/>
        <v>5982.79</v>
      </c>
      <c r="E25" s="9">
        <f t="shared" si="3"/>
        <v>57388.5</v>
      </c>
      <c r="F25" s="9">
        <f t="shared" si="3"/>
        <v>69185.35</v>
      </c>
      <c r="G25" s="9" t="e">
        <f t="shared" si="3"/>
        <v>#REF!</v>
      </c>
      <c r="H25" s="9">
        <f t="shared" si="3"/>
        <v>0</v>
      </c>
    </row>
    <row r="26" spans="1:8" ht="60.75" customHeight="1">
      <c r="A26" s="33"/>
      <c r="B26" s="10" t="s">
        <v>71</v>
      </c>
      <c r="C26" s="11">
        <v>0</v>
      </c>
      <c r="D26" s="11">
        <v>0</v>
      </c>
      <c r="E26" s="11">
        <v>0</v>
      </c>
      <c r="F26" s="11">
        <f aca="true" t="shared" si="4" ref="F26:F33">C26+D26+E26</f>
        <v>0</v>
      </c>
      <c r="G26" s="11" t="e">
        <f>#REF!-F26</f>
        <v>#REF!</v>
      </c>
      <c r="H26" s="11">
        <v>0</v>
      </c>
    </row>
    <row r="27" spans="1:8" ht="81" customHeight="1">
      <c r="A27" s="33"/>
      <c r="B27" s="10" t="s">
        <v>72</v>
      </c>
      <c r="C27" s="11">
        <v>0</v>
      </c>
      <c r="D27" s="11">
        <v>0</v>
      </c>
      <c r="E27" s="11">
        <v>0</v>
      </c>
      <c r="F27" s="11">
        <f t="shared" si="4"/>
        <v>0</v>
      </c>
      <c r="G27" s="11" t="e">
        <f>#REF!-F27</f>
        <v>#REF!</v>
      </c>
      <c r="H27" s="11">
        <v>0</v>
      </c>
    </row>
    <row r="28" spans="1:8" ht="58.5" customHeight="1">
      <c r="A28" s="33"/>
      <c r="B28" s="10" t="s">
        <v>73</v>
      </c>
      <c r="C28" s="11">
        <v>0</v>
      </c>
      <c r="D28" s="11">
        <v>0</v>
      </c>
      <c r="E28" s="11">
        <v>0</v>
      </c>
      <c r="F28" s="11">
        <f t="shared" si="4"/>
        <v>0</v>
      </c>
      <c r="G28" s="11" t="e">
        <f>#REF!-F28</f>
        <v>#REF!</v>
      </c>
      <c r="H28" s="11">
        <v>0</v>
      </c>
    </row>
    <row r="29" spans="1:8" ht="85.5" customHeight="1">
      <c r="A29" s="33"/>
      <c r="B29" s="10" t="s">
        <v>74</v>
      </c>
      <c r="C29" s="11">
        <v>0</v>
      </c>
      <c r="D29" s="11">
        <v>0</v>
      </c>
      <c r="E29" s="11">
        <v>0</v>
      </c>
      <c r="F29" s="11">
        <f t="shared" si="4"/>
        <v>0</v>
      </c>
      <c r="G29" s="11" t="e">
        <f>#REF!-F29</f>
        <v>#REF!</v>
      </c>
      <c r="H29" s="11">
        <v>0</v>
      </c>
    </row>
    <row r="30" spans="1:8" ht="67.5" customHeight="1">
      <c r="A30" s="33"/>
      <c r="B30" s="10" t="s">
        <v>75</v>
      </c>
      <c r="C30" s="11">
        <v>0</v>
      </c>
      <c r="D30" s="11">
        <v>0</v>
      </c>
      <c r="E30" s="11">
        <v>0</v>
      </c>
      <c r="F30" s="11">
        <f t="shared" si="4"/>
        <v>0</v>
      </c>
      <c r="G30" s="11" t="e">
        <f>#REF!-F30</f>
        <v>#REF!</v>
      </c>
      <c r="H30" s="11">
        <v>0</v>
      </c>
    </row>
    <row r="31" spans="1:8" ht="57" customHeight="1">
      <c r="A31" s="33"/>
      <c r="B31" s="10" t="s">
        <v>76</v>
      </c>
      <c r="C31" s="11">
        <v>0</v>
      </c>
      <c r="D31" s="11">
        <v>0</v>
      </c>
      <c r="E31" s="11">
        <v>0</v>
      </c>
      <c r="F31" s="11">
        <f t="shared" si="4"/>
        <v>0</v>
      </c>
      <c r="G31" s="11" t="e">
        <f>#REF!-F31</f>
        <v>#REF!</v>
      </c>
      <c r="H31" s="11">
        <v>0</v>
      </c>
    </row>
    <row r="32" spans="1:8" ht="51.75" customHeight="1">
      <c r="A32" s="33"/>
      <c r="B32" s="10" t="s">
        <v>78</v>
      </c>
      <c r="C32" s="11">
        <v>0</v>
      </c>
      <c r="D32" s="11">
        <v>0</v>
      </c>
      <c r="E32" s="11">
        <v>0</v>
      </c>
      <c r="F32" s="11">
        <f t="shared" si="4"/>
        <v>0</v>
      </c>
      <c r="G32" s="11" t="e">
        <f>#REF!-F32</f>
        <v>#REF!</v>
      </c>
      <c r="H32" s="11">
        <v>0</v>
      </c>
    </row>
    <row r="33" spans="1:8" ht="30.75" customHeight="1">
      <c r="A33" s="33"/>
      <c r="B33" s="10" t="s">
        <v>60</v>
      </c>
      <c r="C33" s="11">
        <v>5814.06</v>
      </c>
      <c r="D33" s="11">
        <v>5982.79</v>
      </c>
      <c r="E33" s="11">
        <v>57388.5</v>
      </c>
      <c r="F33" s="11">
        <f t="shared" si="4"/>
        <v>69185.35</v>
      </c>
      <c r="G33" s="11" t="e">
        <f>#REF!-F33</f>
        <v>#REF!</v>
      </c>
      <c r="H33" s="11">
        <v>0</v>
      </c>
    </row>
    <row r="34" spans="1:8" ht="36" customHeight="1">
      <c r="A34" s="33"/>
      <c r="B34" s="5" t="s">
        <v>12</v>
      </c>
      <c r="C34" s="9">
        <f aca="true" t="shared" si="5" ref="C34:H34">C35+C36</f>
        <v>0</v>
      </c>
      <c r="D34" s="9">
        <f t="shared" si="5"/>
        <v>0</v>
      </c>
      <c r="E34" s="9">
        <f t="shared" si="5"/>
        <v>0</v>
      </c>
      <c r="F34" s="9">
        <f t="shared" si="5"/>
        <v>0</v>
      </c>
      <c r="G34" s="9" t="e">
        <f t="shared" si="5"/>
        <v>#REF!</v>
      </c>
      <c r="H34" s="9">
        <f t="shared" si="5"/>
        <v>7069.78</v>
      </c>
    </row>
    <row r="35" spans="1:8" ht="55.5" customHeight="1">
      <c r="A35" s="33"/>
      <c r="B35" s="10" t="s">
        <v>73</v>
      </c>
      <c r="C35" s="11">
        <v>0</v>
      </c>
      <c r="D35" s="11">
        <v>0</v>
      </c>
      <c r="E35" s="11">
        <v>0</v>
      </c>
      <c r="F35" s="11">
        <f>C35+D35+E35</f>
        <v>0</v>
      </c>
      <c r="G35" s="11" t="e">
        <f>#REF!-F35</f>
        <v>#REF!</v>
      </c>
      <c r="H35" s="11">
        <v>7069.78</v>
      </c>
    </row>
    <row r="36" spans="1:8" ht="54" customHeight="1">
      <c r="A36" s="33"/>
      <c r="B36" s="10" t="s">
        <v>79</v>
      </c>
      <c r="C36" s="11">
        <v>0</v>
      </c>
      <c r="D36" s="11">
        <v>0</v>
      </c>
      <c r="E36" s="11">
        <v>0</v>
      </c>
      <c r="F36" s="11">
        <f>C36+D36+E36</f>
        <v>0</v>
      </c>
      <c r="G36" s="11" t="e">
        <f>#REF!-F36</f>
        <v>#REF!</v>
      </c>
      <c r="H36" s="11">
        <v>0</v>
      </c>
    </row>
    <row r="37" spans="1:8" ht="45.75" customHeight="1">
      <c r="A37" s="34"/>
      <c r="B37" s="5" t="s">
        <v>7</v>
      </c>
      <c r="C37" s="9">
        <f aca="true" t="shared" si="6" ref="C37:H37">C34+C25+C17+C6</f>
        <v>3152705.4899999998</v>
      </c>
      <c r="D37" s="9">
        <f t="shared" si="6"/>
        <v>4988628.29</v>
      </c>
      <c r="E37" s="9">
        <f t="shared" si="6"/>
        <v>5827954.790000001</v>
      </c>
      <c r="F37" s="9">
        <f t="shared" si="6"/>
        <v>13969288.569999998</v>
      </c>
      <c r="G37" s="9" t="e">
        <f t="shared" si="6"/>
        <v>#REF!</v>
      </c>
      <c r="H37" s="9">
        <f t="shared" si="6"/>
        <v>7403137.6</v>
      </c>
    </row>
    <row r="38" spans="1:8" ht="52.5" customHeight="1">
      <c r="A38" s="32" t="s">
        <v>80</v>
      </c>
      <c r="B38" s="5" t="s">
        <v>13</v>
      </c>
      <c r="C38" s="9">
        <f>C39+C40+C41</f>
        <v>59031.159999999996</v>
      </c>
      <c r="D38" s="9">
        <f>D39+D40+D41</f>
        <v>105483.84</v>
      </c>
      <c r="E38" s="9">
        <f>E39+E40+E41</f>
        <v>1796.21</v>
      </c>
      <c r="F38" s="9">
        <f>F39+F40+F41</f>
        <v>166311.21</v>
      </c>
      <c r="G38" s="9" t="e">
        <f>G39+G40+G41</f>
        <v>#REF!</v>
      </c>
      <c r="H38" s="9">
        <f>H39+H40+H41</f>
        <v>83690.73</v>
      </c>
    </row>
    <row r="39" spans="1:8" ht="28.5" customHeight="1">
      <c r="A39" s="33"/>
      <c r="B39" s="12" t="s">
        <v>2</v>
      </c>
      <c r="C39" s="11">
        <v>5271.83</v>
      </c>
      <c r="D39" s="11">
        <v>3666.78</v>
      </c>
      <c r="E39" s="11">
        <v>0</v>
      </c>
      <c r="F39" s="11">
        <f>C39+D39+E39</f>
        <v>8938.61</v>
      </c>
      <c r="G39" s="11" t="e">
        <f>#REF!-F39</f>
        <v>#REF!</v>
      </c>
      <c r="H39" s="11">
        <v>0</v>
      </c>
    </row>
    <row r="40" spans="1:8" ht="33.75" customHeight="1">
      <c r="A40" s="33"/>
      <c r="B40" s="12" t="s">
        <v>14</v>
      </c>
      <c r="C40" s="11">
        <v>523.2</v>
      </c>
      <c r="D40" s="11">
        <v>3730.53</v>
      </c>
      <c r="E40" s="11">
        <v>0</v>
      </c>
      <c r="F40" s="11">
        <f>C40+D40+E40</f>
        <v>4253.7300000000005</v>
      </c>
      <c r="G40" s="11" t="e">
        <f>#REF!-F40</f>
        <v>#REF!</v>
      </c>
      <c r="H40" s="11">
        <v>3662.4</v>
      </c>
    </row>
    <row r="41" spans="1:8" ht="33.75" customHeight="1">
      <c r="A41" s="33"/>
      <c r="B41" s="12" t="s">
        <v>15</v>
      </c>
      <c r="C41" s="11">
        <v>53236.13</v>
      </c>
      <c r="D41" s="11">
        <v>98086.53</v>
      </c>
      <c r="E41" s="11">
        <v>1796.21</v>
      </c>
      <c r="F41" s="11">
        <f>C41+D41+E41</f>
        <v>153118.87</v>
      </c>
      <c r="G41" s="11" t="e">
        <f>#REF!-F41</f>
        <v>#REF!</v>
      </c>
      <c r="H41" s="11">
        <v>80028.33</v>
      </c>
    </row>
    <row r="42" spans="1:8" ht="37.5" customHeight="1">
      <c r="A42" s="33"/>
      <c r="B42" s="5" t="s">
        <v>18</v>
      </c>
      <c r="C42" s="9">
        <f aca="true" t="shared" si="7" ref="C42:H42">C43+C44</f>
        <v>9289.31</v>
      </c>
      <c r="D42" s="9">
        <f t="shared" si="7"/>
        <v>8757.6</v>
      </c>
      <c r="E42" s="9">
        <f t="shared" si="7"/>
        <v>0</v>
      </c>
      <c r="F42" s="9">
        <f t="shared" si="7"/>
        <v>18046.910000000003</v>
      </c>
      <c r="G42" s="9" t="e">
        <f t="shared" si="7"/>
        <v>#REF!</v>
      </c>
      <c r="H42" s="9">
        <f t="shared" si="7"/>
        <v>0</v>
      </c>
    </row>
    <row r="43" spans="1:8" ht="28.5" customHeight="1">
      <c r="A43" s="33"/>
      <c r="B43" s="12" t="s">
        <v>2</v>
      </c>
      <c r="C43" s="11">
        <v>9267.73</v>
      </c>
      <c r="D43" s="11">
        <v>8757.6</v>
      </c>
      <c r="E43" s="11">
        <v>0</v>
      </c>
      <c r="F43" s="11">
        <f>C43+D43+E43</f>
        <v>18025.33</v>
      </c>
      <c r="G43" s="11" t="e">
        <f>#REF!-F43</f>
        <v>#REF!</v>
      </c>
      <c r="H43" s="11">
        <v>0</v>
      </c>
    </row>
    <row r="44" spans="1:8" ht="32.25" customHeight="1">
      <c r="A44" s="33"/>
      <c r="B44" s="12" t="s">
        <v>14</v>
      </c>
      <c r="C44" s="11">
        <v>21.58</v>
      </c>
      <c r="D44" s="11">
        <v>0</v>
      </c>
      <c r="E44" s="11">
        <v>0</v>
      </c>
      <c r="F44" s="11">
        <f>C44+D44+E44</f>
        <v>21.58</v>
      </c>
      <c r="G44" s="11" t="e">
        <f>#REF!-F44</f>
        <v>#REF!</v>
      </c>
      <c r="H44" s="11">
        <v>0</v>
      </c>
    </row>
    <row r="45" spans="1:8" ht="40.5" customHeight="1">
      <c r="A45" s="33"/>
      <c r="B45" s="5" t="s">
        <v>20</v>
      </c>
      <c r="C45" s="9">
        <f>C46</f>
        <v>0</v>
      </c>
      <c r="D45" s="9">
        <f>D46</f>
        <v>23411.21</v>
      </c>
      <c r="E45" s="9">
        <f>E46</f>
        <v>0</v>
      </c>
      <c r="F45" s="9">
        <f>C45+D45+E45</f>
        <v>23411.21</v>
      </c>
      <c r="G45" s="9" t="e">
        <f>#REF!-F45</f>
        <v>#REF!</v>
      </c>
      <c r="H45" s="9">
        <f>H46</f>
        <v>0</v>
      </c>
    </row>
    <row r="46" spans="1:8" ht="42.75" customHeight="1">
      <c r="A46" s="33"/>
      <c r="B46" s="12" t="s">
        <v>15</v>
      </c>
      <c r="C46" s="11">
        <v>0</v>
      </c>
      <c r="D46" s="11">
        <v>23411.21</v>
      </c>
      <c r="E46" s="11">
        <v>0</v>
      </c>
      <c r="F46" s="11">
        <f>C46+D46+E46</f>
        <v>23411.21</v>
      </c>
      <c r="G46" s="11" t="e">
        <f>#REF!-F46</f>
        <v>#REF!</v>
      </c>
      <c r="H46" s="11">
        <v>0</v>
      </c>
    </row>
    <row r="47" spans="1:8" ht="40.5" customHeight="1">
      <c r="A47" s="33"/>
      <c r="B47" s="5" t="s">
        <v>42</v>
      </c>
      <c r="C47" s="9">
        <f aca="true" t="shared" si="8" ref="C47:H47">C48+C49+C50</f>
        <v>0</v>
      </c>
      <c r="D47" s="9">
        <f t="shared" si="8"/>
        <v>0</v>
      </c>
      <c r="E47" s="9">
        <f t="shared" si="8"/>
        <v>0</v>
      </c>
      <c r="F47" s="9">
        <f t="shared" si="8"/>
        <v>0</v>
      </c>
      <c r="G47" s="9" t="e">
        <f t="shared" si="8"/>
        <v>#REF!</v>
      </c>
      <c r="H47" s="9">
        <f t="shared" si="8"/>
        <v>0</v>
      </c>
    </row>
    <row r="48" spans="1:8" ht="42.75" customHeight="1">
      <c r="A48" s="33"/>
      <c r="B48" s="12" t="s">
        <v>2</v>
      </c>
      <c r="C48" s="11">
        <v>0</v>
      </c>
      <c r="D48" s="11">
        <v>0</v>
      </c>
      <c r="E48" s="11">
        <v>0</v>
      </c>
      <c r="F48" s="11">
        <f>C48+D48+E48</f>
        <v>0</v>
      </c>
      <c r="G48" s="11" t="e">
        <f>#REF!-F48</f>
        <v>#REF!</v>
      </c>
      <c r="H48" s="11">
        <v>0</v>
      </c>
    </row>
    <row r="49" spans="1:8" ht="42.75" customHeight="1">
      <c r="A49" s="33"/>
      <c r="B49" s="12" t="s">
        <v>14</v>
      </c>
      <c r="C49" s="11">
        <v>0</v>
      </c>
      <c r="D49" s="11">
        <v>0</v>
      </c>
      <c r="E49" s="11">
        <v>0</v>
      </c>
      <c r="F49" s="11">
        <f>C49+D49+E49</f>
        <v>0</v>
      </c>
      <c r="G49" s="11" t="e">
        <f>#REF!-F49</f>
        <v>#REF!</v>
      </c>
      <c r="H49" s="11">
        <v>0</v>
      </c>
    </row>
    <row r="50" spans="1:8" ht="42.75" customHeight="1">
      <c r="A50" s="33"/>
      <c r="B50" s="12" t="s">
        <v>15</v>
      </c>
      <c r="C50" s="11">
        <v>0</v>
      </c>
      <c r="D50" s="11">
        <v>0</v>
      </c>
      <c r="E50" s="11">
        <v>0</v>
      </c>
      <c r="F50" s="11">
        <f>C50+D50+E50</f>
        <v>0</v>
      </c>
      <c r="G50" s="11" t="e">
        <f>#REF!-F50</f>
        <v>#REF!</v>
      </c>
      <c r="H50" s="11">
        <v>0</v>
      </c>
    </row>
    <row r="51" spans="1:8" ht="28.5" customHeight="1">
      <c r="A51" s="34"/>
      <c r="B51" s="5" t="s">
        <v>7</v>
      </c>
      <c r="C51" s="9">
        <f aca="true" t="shared" si="9" ref="C51:H51">C42+C38+C45+C47</f>
        <v>68320.47</v>
      </c>
      <c r="D51" s="9">
        <f t="shared" si="9"/>
        <v>137652.65</v>
      </c>
      <c r="E51" s="9">
        <f t="shared" si="9"/>
        <v>1796.21</v>
      </c>
      <c r="F51" s="9">
        <f t="shared" si="9"/>
        <v>207769.33</v>
      </c>
      <c r="G51" s="9" t="e">
        <f t="shared" si="9"/>
        <v>#REF!</v>
      </c>
      <c r="H51" s="9">
        <f t="shared" si="9"/>
        <v>83690.73</v>
      </c>
    </row>
    <row r="52" spans="1:8" ht="28.5" customHeight="1">
      <c r="A52" s="32" t="s">
        <v>81</v>
      </c>
      <c r="B52" s="12" t="s">
        <v>16</v>
      </c>
      <c r="C52" s="11">
        <v>1948378.09</v>
      </c>
      <c r="D52" s="11">
        <v>872164.16</v>
      </c>
      <c r="E52" s="11">
        <v>3099311.66</v>
      </c>
      <c r="F52" s="11">
        <f aca="true" t="shared" si="10" ref="F52:F57">C52+D52+E52</f>
        <v>5919853.91</v>
      </c>
      <c r="G52" s="11" t="e">
        <f>#REF!-F52</f>
        <v>#REF!</v>
      </c>
      <c r="H52" s="11">
        <v>2199685</v>
      </c>
    </row>
    <row r="53" spans="1:8" ht="28.5" customHeight="1">
      <c r="A53" s="33"/>
      <c r="B53" s="12" t="s">
        <v>17</v>
      </c>
      <c r="C53" s="11">
        <v>2020073.6</v>
      </c>
      <c r="D53" s="11">
        <v>2172873.95</v>
      </c>
      <c r="E53" s="11">
        <v>2112424.59</v>
      </c>
      <c r="F53" s="11">
        <f t="shared" si="10"/>
        <v>6305372.140000001</v>
      </c>
      <c r="G53" s="11" t="e">
        <f>#REF!-F53</f>
        <v>#REF!</v>
      </c>
      <c r="H53" s="11">
        <v>163343.62</v>
      </c>
    </row>
    <row r="54" spans="1:8" ht="28.5" customHeight="1">
      <c r="A54" s="33"/>
      <c r="B54" s="12" t="s">
        <v>18</v>
      </c>
      <c r="C54" s="11">
        <v>518154.54</v>
      </c>
      <c r="D54" s="11">
        <v>530271.35</v>
      </c>
      <c r="E54" s="11">
        <v>527857.12</v>
      </c>
      <c r="F54" s="11">
        <f t="shared" si="10"/>
        <v>1576283.0099999998</v>
      </c>
      <c r="G54" s="11" t="e">
        <f>#REF!-F54</f>
        <v>#REF!</v>
      </c>
      <c r="H54" s="11">
        <v>2439311.01</v>
      </c>
    </row>
    <row r="55" spans="1:8" ht="28.5" customHeight="1">
      <c r="A55" s="33"/>
      <c r="B55" s="12" t="s">
        <v>10</v>
      </c>
      <c r="C55" s="11">
        <v>0</v>
      </c>
      <c r="D55" s="11">
        <v>0</v>
      </c>
      <c r="E55" s="11">
        <v>0</v>
      </c>
      <c r="F55" s="11">
        <f t="shared" si="10"/>
        <v>0</v>
      </c>
      <c r="G55" s="11" t="e">
        <f>#REF!-F55</f>
        <v>#REF!</v>
      </c>
      <c r="H55" s="11">
        <v>0</v>
      </c>
    </row>
    <row r="56" spans="1:8" ht="28.5" customHeight="1">
      <c r="A56" s="33"/>
      <c r="B56" s="12" t="s">
        <v>19</v>
      </c>
      <c r="C56" s="11">
        <v>52638.89</v>
      </c>
      <c r="D56" s="11">
        <v>120819.29</v>
      </c>
      <c r="E56" s="11">
        <v>86663.57</v>
      </c>
      <c r="F56" s="11">
        <f t="shared" si="10"/>
        <v>260121.75</v>
      </c>
      <c r="G56" s="11" t="e">
        <f>#REF!-F56</f>
        <v>#REF!</v>
      </c>
      <c r="H56" s="11">
        <v>261139.4</v>
      </c>
    </row>
    <row r="57" spans="1:8" ht="32.25" customHeight="1">
      <c r="A57" s="33"/>
      <c r="B57" s="12" t="s">
        <v>50</v>
      </c>
      <c r="C57" s="11">
        <v>9172.35</v>
      </c>
      <c r="D57" s="11">
        <v>9183.47</v>
      </c>
      <c r="E57" s="11">
        <v>18177.6</v>
      </c>
      <c r="F57" s="11">
        <f t="shared" si="10"/>
        <v>36533.42</v>
      </c>
      <c r="G57" s="11" t="e">
        <f>#REF!-F57</f>
        <v>#REF!</v>
      </c>
      <c r="H57" s="11">
        <v>12118.4</v>
      </c>
    </row>
    <row r="58" spans="1:8" ht="46.5" customHeight="1">
      <c r="A58" s="34"/>
      <c r="B58" s="5" t="s">
        <v>7</v>
      </c>
      <c r="C58" s="16">
        <f aca="true" t="shared" si="11" ref="C58:H58">C57+C56+C55+C54+C53+C52</f>
        <v>4548417.47</v>
      </c>
      <c r="D58" s="16">
        <f t="shared" si="11"/>
        <v>3705312.22</v>
      </c>
      <c r="E58" s="16">
        <f t="shared" si="11"/>
        <v>5844434.54</v>
      </c>
      <c r="F58" s="16">
        <f t="shared" si="11"/>
        <v>14098164.23</v>
      </c>
      <c r="G58" s="16" t="e">
        <f t="shared" si="11"/>
        <v>#REF!</v>
      </c>
      <c r="H58" s="16">
        <f t="shared" si="11"/>
        <v>5075597.43</v>
      </c>
    </row>
    <row r="59" spans="1:8" ht="32.25" customHeight="1">
      <c r="A59" s="32" t="s">
        <v>82</v>
      </c>
      <c r="B59" s="12" t="s">
        <v>20</v>
      </c>
      <c r="C59" s="11">
        <v>3881503.37</v>
      </c>
      <c r="D59" s="11">
        <v>6587884.08</v>
      </c>
      <c r="E59" s="11">
        <v>6602379.28</v>
      </c>
      <c r="F59" s="11">
        <f aca="true" t="shared" si="12" ref="F59:F77">C59+D59+E59</f>
        <v>17071766.73</v>
      </c>
      <c r="G59" s="11" t="e">
        <f>#REF!-F59</f>
        <v>#REF!</v>
      </c>
      <c r="H59" s="11">
        <v>6218005.4</v>
      </c>
    </row>
    <row r="60" spans="1:8" ht="28.5" customHeight="1">
      <c r="A60" s="33"/>
      <c r="B60" s="12" t="s">
        <v>17</v>
      </c>
      <c r="C60" s="11">
        <v>174286.84</v>
      </c>
      <c r="D60" s="11">
        <v>366972.83</v>
      </c>
      <c r="E60" s="11">
        <v>569697.86</v>
      </c>
      <c r="F60" s="11">
        <f t="shared" si="12"/>
        <v>1110957.53</v>
      </c>
      <c r="G60" s="11" t="e">
        <f>#REF!-F60</f>
        <v>#REF!</v>
      </c>
      <c r="H60" s="11">
        <v>1453411.28</v>
      </c>
    </row>
    <row r="61" spans="1:8" ht="28.5" customHeight="1">
      <c r="A61" s="33"/>
      <c r="B61" s="12" t="s">
        <v>21</v>
      </c>
      <c r="C61" s="11">
        <v>0</v>
      </c>
      <c r="D61" s="11">
        <v>0</v>
      </c>
      <c r="E61" s="11">
        <v>0</v>
      </c>
      <c r="F61" s="11">
        <f t="shared" si="12"/>
        <v>0</v>
      </c>
      <c r="G61" s="11" t="e">
        <f>#REF!-F61</f>
        <v>#REF!</v>
      </c>
      <c r="H61" s="11">
        <v>162583.32</v>
      </c>
    </row>
    <row r="62" spans="1:8" ht="28.5" customHeight="1">
      <c r="A62" s="33"/>
      <c r="B62" s="12" t="s">
        <v>16</v>
      </c>
      <c r="C62" s="13">
        <v>864296.24</v>
      </c>
      <c r="D62" s="11">
        <v>942027.25</v>
      </c>
      <c r="E62" s="11">
        <v>1066556.63</v>
      </c>
      <c r="F62" s="11">
        <f t="shared" si="12"/>
        <v>2872880.12</v>
      </c>
      <c r="G62" s="11" t="e">
        <f>#REF!-F62</f>
        <v>#REF!</v>
      </c>
      <c r="H62" s="11">
        <v>1129070.41</v>
      </c>
    </row>
    <row r="63" spans="1:8" ht="28.5" customHeight="1">
      <c r="A63" s="33"/>
      <c r="B63" s="12" t="s">
        <v>22</v>
      </c>
      <c r="C63" s="11">
        <v>88540.51</v>
      </c>
      <c r="D63" s="11">
        <v>17997.87</v>
      </c>
      <c r="E63" s="11">
        <v>211726</v>
      </c>
      <c r="F63" s="11">
        <f t="shared" si="12"/>
        <v>318264.38</v>
      </c>
      <c r="G63" s="11" t="e">
        <f>#REF!-F63</f>
        <v>#REF!</v>
      </c>
      <c r="H63" s="11">
        <v>152999.73</v>
      </c>
    </row>
    <row r="64" spans="1:8" ht="28.5" customHeight="1">
      <c r="A64" s="33"/>
      <c r="B64" s="12" t="s">
        <v>12</v>
      </c>
      <c r="C64" s="11">
        <v>1758789.66</v>
      </c>
      <c r="D64" s="11">
        <v>2618300.21</v>
      </c>
      <c r="E64" s="11">
        <v>3013291.68</v>
      </c>
      <c r="F64" s="11">
        <f t="shared" si="12"/>
        <v>7390381.550000001</v>
      </c>
      <c r="G64" s="11" t="e">
        <f>#REF!-F64</f>
        <v>#REF!</v>
      </c>
      <c r="H64" s="11">
        <v>3167253.59</v>
      </c>
    </row>
    <row r="65" spans="1:8" ht="28.5" customHeight="1">
      <c r="A65" s="33"/>
      <c r="B65" s="12" t="s">
        <v>35</v>
      </c>
      <c r="C65" s="11">
        <v>32595.96</v>
      </c>
      <c r="D65" s="11">
        <v>30025.48</v>
      </c>
      <c r="E65" s="11">
        <v>40366.17</v>
      </c>
      <c r="F65" s="11">
        <f t="shared" si="12"/>
        <v>102987.61</v>
      </c>
      <c r="G65" s="11" t="e">
        <f>#REF!-F65</f>
        <v>#REF!</v>
      </c>
      <c r="H65" s="11">
        <v>30691.41</v>
      </c>
    </row>
    <row r="66" spans="1:8" ht="28.5" customHeight="1">
      <c r="A66" s="33"/>
      <c r="B66" s="12" t="s">
        <v>24</v>
      </c>
      <c r="C66" s="11">
        <v>121127.87</v>
      </c>
      <c r="D66" s="11">
        <v>81612.85</v>
      </c>
      <c r="E66" s="11">
        <v>177473.15</v>
      </c>
      <c r="F66" s="11">
        <f t="shared" si="12"/>
        <v>380213.87</v>
      </c>
      <c r="G66" s="11" t="e">
        <f>#REF!-F66</f>
        <v>#REF!</v>
      </c>
      <c r="H66" s="11">
        <v>161417.1</v>
      </c>
    </row>
    <row r="67" spans="1:8" ht="28.5" customHeight="1">
      <c r="A67" s="33"/>
      <c r="B67" s="12" t="s">
        <v>10</v>
      </c>
      <c r="C67" s="11">
        <v>1563054.96</v>
      </c>
      <c r="D67" s="11">
        <v>3173209.79</v>
      </c>
      <c r="E67" s="11">
        <v>2326904.04</v>
      </c>
      <c r="F67" s="11">
        <f t="shared" si="12"/>
        <v>7063168.79</v>
      </c>
      <c r="G67" s="11" t="e">
        <f>#REF!-F67</f>
        <v>#REF!</v>
      </c>
      <c r="H67" s="9">
        <v>4312884.65</v>
      </c>
    </row>
    <row r="68" spans="1:8" ht="28.5" customHeight="1">
      <c r="A68" s="33"/>
      <c r="B68" s="12" t="s">
        <v>25</v>
      </c>
      <c r="C68" s="11">
        <v>316553.74</v>
      </c>
      <c r="D68" s="11">
        <v>297528.91</v>
      </c>
      <c r="E68" s="11">
        <v>392906.58</v>
      </c>
      <c r="F68" s="11">
        <f t="shared" si="12"/>
        <v>1006989.23</v>
      </c>
      <c r="G68" s="11" t="e">
        <f>#REF!-F68</f>
        <v>#REF!</v>
      </c>
      <c r="H68" s="11">
        <v>714767.37</v>
      </c>
    </row>
    <row r="69" spans="1:8" ht="28.5" customHeight="1">
      <c r="A69" s="33"/>
      <c r="B69" s="12" t="s">
        <v>26</v>
      </c>
      <c r="C69" s="11">
        <v>329280.07</v>
      </c>
      <c r="D69" s="11">
        <v>517203.54</v>
      </c>
      <c r="E69" s="11">
        <v>504698.2</v>
      </c>
      <c r="F69" s="11">
        <f t="shared" si="12"/>
        <v>1351181.81</v>
      </c>
      <c r="G69" s="11" t="e">
        <f>#REF!-F69</f>
        <v>#REF!</v>
      </c>
      <c r="H69" s="11">
        <v>649091.29</v>
      </c>
    </row>
    <row r="70" spans="1:8" ht="28.5" customHeight="1">
      <c r="A70" s="33"/>
      <c r="B70" s="12" t="s">
        <v>27</v>
      </c>
      <c r="C70" s="11">
        <v>686820.01</v>
      </c>
      <c r="D70" s="11">
        <v>647166.37</v>
      </c>
      <c r="E70" s="11">
        <v>823367.12</v>
      </c>
      <c r="F70" s="11">
        <f t="shared" si="12"/>
        <v>2157353.5</v>
      </c>
      <c r="G70" s="11" t="e">
        <f>#REF!-F70</f>
        <v>#REF!</v>
      </c>
      <c r="H70" s="11">
        <v>1329247.45</v>
      </c>
    </row>
    <row r="71" spans="1:8" ht="28.5" customHeight="1">
      <c r="A71" s="33"/>
      <c r="B71" s="12" t="s">
        <v>18</v>
      </c>
      <c r="C71" s="11">
        <v>836188.81</v>
      </c>
      <c r="D71" s="11">
        <v>783226.08</v>
      </c>
      <c r="E71" s="11">
        <v>984465.06</v>
      </c>
      <c r="F71" s="11">
        <f t="shared" si="12"/>
        <v>2603879.95</v>
      </c>
      <c r="G71" s="11" t="e">
        <f>#REF!-F71</f>
        <v>#REF!</v>
      </c>
      <c r="H71" s="11">
        <v>1682303.99</v>
      </c>
    </row>
    <row r="72" spans="1:8" ht="28.5" customHeight="1">
      <c r="A72" s="33"/>
      <c r="B72" s="12" t="s">
        <v>28</v>
      </c>
      <c r="C72" s="11">
        <v>322530.1</v>
      </c>
      <c r="D72" s="11">
        <v>303543.82</v>
      </c>
      <c r="E72" s="11">
        <v>386939.04</v>
      </c>
      <c r="F72" s="11">
        <f t="shared" si="12"/>
        <v>1013012.96</v>
      </c>
      <c r="G72" s="11" t="e">
        <f>#REF!-F72</f>
        <v>#REF!</v>
      </c>
      <c r="H72" s="11">
        <v>360533.02</v>
      </c>
    </row>
    <row r="73" spans="1:8" ht="28.5" customHeight="1">
      <c r="A73" s="33"/>
      <c r="B73" s="12" t="s">
        <v>29</v>
      </c>
      <c r="C73" s="11">
        <v>915819.11</v>
      </c>
      <c r="D73" s="11">
        <v>863147.14</v>
      </c>
      <c r="E73" s="11">
        <v>1093680.95</v>
      </c>
      <c r="F73" s="11">
        <f t="shared" si="12"/>
        <v>2872647.2</v>
      </c>
      <c r="G73" s="11" t="e">
        <f>#REF!-F73</f>
        <v>#REF!</v>
      </c>
      <c r="H73" s="11">
        <v>1794848.3</v>
      </c>
    </row>
    <row r="74" spans="1:8" ht="21.75" customHeight="1">
      <c r="A74" s="33"/>
      <c r="B74" s="12" t="s">
        <v>30</v>
      </c>
      <c r="C74" s="11">
        <v>0</v>
      </c>
      <c r="D74" s="11">
        <v>0</v>
      </c>
      <c r="E74" s="11">
        <v>131396.79</v>
      </c>
      <c r="F74" s="11">
        <f t="shared" si="12"/>
        <v>131396.79</v>
      </c>
      <c r="G74" s="11" t="e">
        <f>#REF!-F74</f>
        <v>#REF!</v>
      </c>
      <c r="H74" s="11">
        <v>26198</v>
      </c>
    </row>
    <row r="75" spans="1:8" ht="43.5" customHeight="1">
      <c r="A75" s="33"/>
      <c r="B75" s="12" t="s">
        <v>31</v>
      </c>
      <c r="C75" s="11">
        <v>47755.08</v>
      </c>
      <c r="D75" s="11">
        <v>104783.55</v>
      </c>
      <c r="E75" s="11">
        <v>0</v>
      </c>
      <c r="F75" s="11">
        <f t="shared" si="12"/>
        <v>152538.63</v>
      </c>
      <c r="G75" s="11" t="e">
        <f>#REF!-F75</f>
        <v>#REF!</v>
      </c>
      <c r="H75" s="11">
        <v>58314.36</v>
      </c>
    </row>
    <row r="76" spans="1:8" ht="33.75" customHeight="1">
      <c r="A76" s="33"/>
      <c r="B76" s="12" t="s">
        <v>32</v>
      </c>
      <c r="C76" s="11">
        <v>121224.15</v>
      </c>
      <c r="D76" s="11">
        <v>268755.6</v>
      </c>
      <c r="E76" s="11">
        <v>231260.93</v>
      </c>
      <c r="F76" s="11">
        <f t="shared" si="12"/>
        <v>621240.6799999999</v>
      </c>
      <c r="G76" s="11" t="e">
        <f>#REF!-F76</f>
        <v>#REF!</v>
      </c>
      <c r="H76" s="11">
        <v>10399.73</v>
      </c>
    </row>
    <row r="77" spans="1:8" ht="27.75" customHeight="1">
      <c r="A77" s="33"/>
      <c r="B77" s="12" t="s">
        <v>42</v>
      </c>
      <c r="C77" s="11">
        <v>735061.63</v>
      </c>
      <c r="D77" s="11">
        <v>877747.22</v>
      </c>
      <c r="E77" s="11">
        <v>1501435.9</v>
      </c>
      <c r="F77" s="11">
        <f t="shared" si="12"/>
        <v>3114244.75</v>
      </c>
      <c r="G77" s="11" t="e">
        <f>#REF!-F77</f>
        <v>#REF!</v>
      </c>
      <c r="H77" s="11">
        <v>1902284.01</v>
      </c>
    </row>
    <row r="78" spans="1:8" ht="30" customHeight="1">
      <c r="A78" s="33"/>
      <c r="B78" s="12" t="s">
        <v>45</v>
      </c>
      <c r="C78" s="11">
        <v>1001039.72</v>
      </c>
      <c r="D78" s="11">
        <v>943459.61</v>
      </c>
      <c r="E78" s="11">
        <v>1199378.99</v>
      </c>
      <c r="F78" s="11">
        <f aca="true" t="shared" si="13" ref="F78:F84">C78+D78+E78</f>
        <v>3143878.3200000003</v>
      </c>
      <c r="G78" s="11" t="e">
        <f>#REF!-F78</f>
        <v>#REF!</v>
      </c>
      <c r="H78" s="11">
        <v>888290.41</v>
      </c>
    </row>
    <row r="79" spans="1:8" ht="30" customHeight="1">
      <c r="A79" s="33"/>
      <c r="B79" s="12" t="s">
        <v>61</v>
      </c>
      <c r="C79" s="11">
        <v>11599.92</v>
      </c>
      <c r="D79" s="11">
        <v>97560.25</v>
      </c>
      <c r="E79" s="11">
        <v>77694.81</v>
      </c>
      <c r="F79" s="11">
        <f t="shared" si="13"/>
        <v>186854.97999999998</v>
      </c>
      <c r="G79" s="11" t="e">
        <f>#REF!-F79</f>
        <v>#REF!</v>
      </c>
      <c r="H79" s="11">
        <v>127244.45</v>
      </c>
    </row>
    <row r="80" spans="1:8" ht="30" customHeight="1">
      <c r="A80" s="33"/>
      <c r="B80" s="12" t="s">
        <v>52</v>
      </c>
      <c r="C80" s="11">
        <v>220853.23</v>
      </c>
      <c r="D80" s="11">
        <v>616643.21</v>
      </c>
      <c r="E80" s="11">
        <v>867353.95</v>
      </c>
      <c r="F80" s="11">
        <f t="shared" si="13"/>
        <v>1704850.39</v>
      </c>
      <c r="G80" s="11" t="e">
        <f>#REF!-F80</f>
        <v>#REF!</v>
      </c>
      <c r="H80" s="11">
        <v>314328.56</v>
      </c>
    </row>
    <row r="81" spans="1:8" ht="30" customHeight="1">
      <c r="A81" s="33"/>
      <c r="B81" s="12" t="s">
        <v>47</v>
      </c>
      <c r="C81" s="11">
        <v>118484.13</v>
      </c>
      <c r="D81" s="11">
        <v>38894.21</v>
      </c>
      <c r="E81" s="11">
        <v>215910.37</v>
      </c>
      <c r="F81" s="11">
        <f t="shared" si="13"/>
        <v>373288.70999999996</v>
      </c>
      <c r="G81" s="11" t="e">
        <f>#REF!-F81</f>
        <v>#REF!</v>
      </c>
      <c r="H81" s="11">
        <v>199595.6</v>
      </c>
    </row>
    <row r="82" spans="1:8" ht="30" customHeight="1">
      <c r="A82" s="33"/>
      <c r="B82" s="12" t="s">
        <v>54</v>
      </c>
      <c r="C82" s="11">
        <v>57814.01</v>
      </c>
      <c r="D82" s="11">
        <v>109356.32</v>
      </c>
      <c r="E82" s="11">
        <v>1501031.65</v>
      </c>
      <c r="F82" s="11">
        <f t="shared" si="13"/>
        <v>1668201.98</v>
      </c>
      <c r="G82" s="11" t="e">
        <f>#REF!-F82</f>
        <v>#REF!</v>
      </c>
      <c r="H82" s="11">
        <v>448634.83</v>
      </c>
    </row>
    <row r="83" spans="1:8" ht="30" customHeight="1">
      <c r="A83" s="33"/>
      <c r="B83" s="12" t="s">
        <v>55</v>
      </c>
      <c r="C83" s="11">
        <v>75934.21</v>
      </c>
      <c r="D83" s="11">
        <v>45401.75</v>
      </c>
      <c r="E83" s="11">
        <v>87016.08</v>
      </c>
      <c r="F83" s="11">
        <f t="shared" si="13"/>
        <v>208352.04</v>
      </c>
      <c r="G83" s="11" t="e">
        <f>#REF!-F83</f>
        <v>#REF!</v>
      </c>
      <c r="H83" s="11">
        <v>190851.67</v>
      </c>
    </row>
    <row r="84" spans="1:8" ht="30" customHeight="1">
      <c r="A84" s="33"/>
      <c r="B84" s="12" t="s">
        <v>56</v>
      </c>
      <c r="C84" s="11">
        <v>242616.52</v>
      </c>
      <c r="D84" s="11">
        <v>228634.43</v>
      </c>
      <c r="E84" s="11">
        <v>290601.42</v>
      </c>
      <c r="F84" s="11">
        <f t="shared" si="13"/>
        <v>761852.3699999999</v>
      </c>
      <c r="G84" s="11" t="e">
        <f>#REF!-F84</f>
        <v>#REF!</v>
      </c>
      <c r="H84" s="11">
        <v>99066.32</v>
      </c>
    </row>
    <row r="85" spans="1:8" ht="32.25" customHeight="1">
      <c r="A85" s="33"/>
      <c r="B85" s="12" t="s">
        <v>59</v>
      </c>
      <c r="C85" s="11">
        <v>86100.31</v>
      </c>
      <c r="D85" s="11">
        <v>49070.95</v>
      </c>
      <c r="E85" s="11">
        <v>19269.45</v>
      </c>
      <c r="F85" s="11">
        <f aca="true" t="shared" si="14" ref="F85:F90">C85+D85+E85</f>
        <v>154440.71000000002</v>
      </c>
      <c r="G85" s="11" t="e">
        <f>#REF!-F85</f>
        <v>#REF!</v>
      </c>
      <c r="H85" s="11">
        <v>83862.53</v>
      </c>
    </row>
    <row r="86" spans="1:8" ht="28.5" customHeight="1">
      <c r="A86" s="33"/>
      <c r="B86" s="12" t="s">
        <v>64</v>
      </c>
      <c r="C86" s="11">
        <v>319049.12</v>
      </c>
      <c r="D86" s="11">
        <v>308744.68</v>
      </c>
      <c r="E86" s="11">
        <v>384043.84</v>
      </c>
      <c r="F86" s="11">
        <f t="shared" si="14"/>
        <v>1011837.6400000001</v>
      </c>
      <c r="G86" s="11" t="e">
        <f>#REF!-F86</f>
        <v>#REF!</v>
      </c>
      <c r="H86" s="11">
        <v>413391.73</v>
      </c>
    </row>
    <row r="87" spans="1:8" ht="28.5" customHeight="1">
      <c r="A87" s="33"/>
      <c r="B87" s="12" t="s">
        <v>65</v>
      </c>
      <c r="C87" s="11">
        <v>87616.4</v>
      </c>
      <c r="D87" s="11">
        <v>89957.36</v>
      </c>
      <c r="E87" s="11">
        <v>214030.25</v>
      </c>
      <c r="F87" s="11">
        <f t="shared" si="14"/>
        <v>391604.01</v>
      </c>
      <c r="G87" s="11" t="e">
        <f>#REF!-F87</f>
        <v>#REF!</v>
      </c>
      <c r="H87" s="11">
        <v>188015.74</v>
      </c>
    </row>
    <row r="88" spans="1:8" ht="28.5" customHeight="1">
      <c r="A88" s="33"/>
      <c r="B88" s="12" t="s">
        <v>67</v>
      </c>
      <c r="C88" s="11">
        <v>17256.31</v>
      </c>
      <c r="D88" s="11">
        <v>153182.89</v>
      </c>
      <c r="E88" s="11">
        <v>270942.43</v>
      </c>
      <c r="F88" s="11">
        <f t="shared" si="14"/>
        <v>441381.63</v>
      </c>
      <c r="G88" s="11" t="e">
        <f>#REF!-F88</f>
        <v>#REF!</v>
      </c>
      <c r="H88" s="11">
        <v>262387.55</v>
      </c>
    </row>
    <row r="89" spans="1:8" ht="28.5" customHeight="1">
      <c r="A89" s="33"/>
      <c r="B89" s="12" t="s">
        <v>68</v>
      </c>
      <c r="C89" s="11">
        <v>288921.82</v>
      </c>
      <c r="D89" s="11">
        <v>215261.94</v>
      </c>
      <c r="E89" s="11">
        <v>429371.06</v>
      </c>
      <c r="F89" s="11">
        <f t="shared" si="14"/>
        <v>933554.8200000001</v>
      </c>
      <c r="G89" s="11" t="e">
        <f>#REF!-F89</f>
        <v>#REF!</v>
      </c>
      <c r="H89" s="11">
        <v>433433.11</v>
      </c>
    </row>
    <row r="90" spans="1:8" ht="32.25" customHeight="1">
      <c r="A90" s="33"/>
      <c r="B90" s="12" t="s">
        <v>69</v>
      </c>
      <c r="C90" s="11">
        <v>180456.58</v>
      </c>
      <c r="D90" s="11">
        <v>168841.47</v>
      </c>
      <c r="E90" s="11">
        <v>411522.9</v>
      </c>
      <c r="F90" s="11">
        <f t="shared" si="14"/>
        <v>760820.95</v>
      </c>
      <c r="G90" s="11" t="e">
        <f>#REF!-F90</f>
        <v>#REF!</v>
      </c>
      <c r="H90" s="11">
        <v>308215.43</v>
      </c>
    </row>
    <row r="91" spans="1:8" ht="32.25" customHeight="1">
      <c r="A91" s="33"/>
      <c r="B91" s="12" t="s">
        <v>98</v>
      </c>
      <c r="C91" s="11">
        <v>0</v>
      </c>
      <c r="D91" s="11">
        <v>0</v>
      </c>
      <c r="E91" s="11">
        <v>0</v>
      </c>
      <c r="F91" s="11">
        <f>C91+D91+E91</f>
        <v>0</v>
      </c>
      <c r="G91" s="11" t="e">
        <f>#REF!-F91</f>
        <v>#REF!</v>
      </c>
      <c r="H91" s="11">
        <v>0</v>
      </c>
    </row>
    <row r="92" spans="1:8" ht="33" customHeight="1">
      <c r="A92" s="34"/>
      <c r="B92" s="5" t="s">
        <v>7</v>
      </c>
      <c r="C92" s="16">
        <f aca="true" t="shared" si="15" ref="C92:H92">C59+C60+C61+C62+C63+C64+C65+C66+C67+C68+C69+C70+C71+C72+C73+C74+C75+C76+C77+C78+C79+C80+C81+C82+C83+C84+C85+C86+C87+C88+C89+C90+C91</f>
        <v>15503170.390000004</v>
      </c>
      <c r="D92" s="16">
        <f t="shared" si="15"/>
        <v>21546141.66</v>
      </c>
      <c r="E92" s="16">
        <f t="shared" si="15"/>
        <v>26026712.579999987</v>
      </c>
      <c r="F92" s="16">
        <f t="shared" si="15"/>
        <v>63076024.63000001</v>
      </c>
      <c r="G92" s="16" t="e">
        <f t="shared" si="15"/>
        <v>#REF!</v>
      </c>
      <c r="H92" s="16">
        <f t="shared" si="15"/>
        <v>29273622.34</v>
      </c>
    </row>
    <row r="93" spans="1:8" ht="43.5" customHeight="1">
      <c r="A93" s="35" t="s">
        <v>91</v>
      </c>
      <c r="B93" s="5" t="s">
        <v>10</v>
      </c>
      <c r="C93" s="16">
        <f aca="true" t="shared" si="16" ref="C93:H93">C94</f>
        <v>0</v>
      </c>
      <c r="D93" s="16">
        <f t="shared" si="16"/>
        <v>0</v>
      </c>
      <c r="E93" s="16">
        <f t="shared" si="16"/>
        <v>0</v>
      </c>
      <c r="F93" s="16">
        <f t="shared" si="16"/>
        <v>0</v>
      </c>
      <c r="G93" s="16" t="e">
        <f t="shared" si="16"/>
        <v>#REF!</v>
      </c>
      <c r="H93" s="16">
        <f t="shared" si="16"/>
        <v>1488857.4</v>
      </c>
    </row>
    <row r="94" spans="1:8" ht="33" customHeight="1">
      <c r="A94" s="36"/>
      <c r="B94" s="12" t="s">
        <v>92</v>
      </c>
      <c r="C94" s="11">
        <v>0</v>
      </c>
      <c r="D94" s="11">
        <v>0</v>
      </c>
      <c r="E94" s="11">
        <v>0</v>
      </c>
      <c r="F94" s="11">
        <f>C94+D94+E94</f>
        <v>0</v>
      </c>
      <c r="G94" s="11" t="e">
        <f>#REF!-F94</f>
        <v>#REF!</v>
      </c>
      <c r="H94" s="11">
        <v>1488857.4</v>
      </c>
    </row>
    <row r="95" spans="1:8" ht="33" customHeight="1">
      <c r="A95" s="37"/>
      <c r="B95" s="5" t="s">
        <v>7</v>
      </c>
      <c r="C95" s="9">
        <f aca="true" t="shared" si="17" ref="C95:H95">C93</f>
        <v>0</v>
      </c>
      <c r="D95" s="9">
        <f t="shared" si="17"/>
        <v>0</v>
      </c>
      <c r="E95" s="9">
        <f t="shared" si="17"/>
        <v>0</v>
      </c>
      <c r="F95" s="9">
        <f t="shared" si="17"/>
        <v>0</v>
      </c>
      <c r="G95" s="9" t="e">
        <f t="shared" si="17"/>
        <v>#REF!</v>
      </c>
      <c r="H95" s="9">
        <f t="shared" si="17"/>
        <v>1488857.4</v>
      </c>
    </row>
    <row r="96" spans="1:8" ht="28.5" customHeight="1">
      <c r="A96" s="32" t="s">
        <v>83</v>
      </c>
      <c r="B96" s="12" t="s">
        <v>33</v>
      </c>
      <c r="C96" s="11">
        <v>1148.69</v>
      </c>
      <c r="D96" s="11">
        <v>7215.36</v>
      </c>
      <c r="E96" s="11">
        <v>6099.53</v>
      </c>
      <c r="F96" s="11">
        <f aca="true" t="shared" si="18" ref="F96:F101">C96+D96+E96</f>
        <v>14463.579999999998</v>
      </c>
      <c r="G96" s="11" t="e">
        <f>#REF!-F96</f>
        <v>#REF!</v>
      </c>
      <c r="H96" s="11">
        <v>18943.58</v>
      </c>
    </row>
    <row r="97" spans="1:8" ht="28.5" customHeight="1">
      <c r="A97" s="33"/>
      <c r="B97" s="12" t="s">
        <v>16</v>
      </c>
      <c r="C97" s="11">
        <v>0</v>
      </c>
      <c r="D97" s="11">
        <v>0</v>
      </c>
      <c r="E97" s="11">
        <v>0</v>
      </c>
      <c r="F97" s="11">
        <f t="shared" si="18"/>
        <v>0</v>
      </c>
      <c r="G97" s="11" t="e">
        <f>#REF!-F97</f>
        <v>#REF!</v>
      </c>
      <c r="H97" s="11">
        <v>0</v>
      </c>
    </row>
    <row r="98" spans="1:8" ht="31.5" customHeight="1">
      <c r="A98" s="33"/>
      <c r="B98" s="12" t="s">
        <v>34</v>
      </c>
      <c r="C98" s="11">
        <v>0</v>
      </c>
      <c r="D98" s="11">
        <v>0</v>
      </c>
      <c r="E98" s="11">
        <v>0</v>
      </c>
      <c r="F98" s="11">
        <f t="shared" si="18"/>
        <v>0</v>
      </c>
      <c r="G98" s="11" t="e">
        <f>#REF!-F98</f>
        <v>#REF!</v>
      </c>
      <c r="H98" s="11">
        <v>0</v>
      </c>
    </row>
    <row r="99" spans="1:8" ht="28.5" customHeight="1">
      <c r="A99" s="33"/>
      <c r="B99" s="12" t="s">
        <v>35</v>
      </c>
      <c r="C99" s="11">
        <v>0</v>
      </c>
      <c r="D99" s="11">
        <v>1383.62</v>
      </c>
      <c r="E99" s="11">
        <v>1153.75</v>
      </c>
      <c r="F99" s="11">
        <f t="shared" si="18"/>
        <v>2537.37</v>
      </c>
      <c r="G99" s="11" t="e">
        <f>#REF!-F99</f>
        <v>#REF!</v>
      </c>
      <c r="H99" s="11">
        <v>3521.9</v>
      </c>
    </row>
    <row r="100" spans="1:8" ht="28.5" customHeight="1">
      <c r="A100" s="33"/>
      <c r="B100" s="12" t="s">
        <v>18</v>
      </c>
      <c r="C100" s="11">
        <v>0</v>
      </c>
      <c r="D100" s="11">
        <v>0</v>
      </c>
      <c r="E100" s="11">
        <v>6090.27</v>
      </c>
      <c r="F100" s="11">
        <f t="shared" si="18"/>
        <v>6090.27</v>
      </c>
      <c r="G100" s="11" t="e">
        <f>#REF!-F100</f>
        <v>#REF!</v>
      </c>
      <c r="H100" s="11">
        <v>0</v>
      </c>
    </row>
    <row r="101" spans="1:8" ht="28.5" customHeight="1">
      <c r="A101" s="33"/>
      <c r="B101" s="12" t="s">
        <v>30</v>
      </c>
      <c r="C101" s="11">
        <v>0</v>
      </c>
      <c r="D101" s="11">
        <v>0</v>
      </c>
      <c r="E101" s="11">
        <v>0</v>
      </c>
      <c r="F101" s="11">
        <f t="shared" si="18"/>
        <v>0</v>
      </c>
      <c r="G101" s="11" t="e">
        <f>#REF!-F101</f>
        <v>#REF!</v>
      </c>
      <c r="H101" s="11">
        <v>0</v>
      </c>
    </row>
    <row r="102" spans="1:8" ht="28.5" customHeight="1">
      <c r="A102" s="34"/>
      <c r="B102" s="5" t="s">
        <v>7</v>
      </c>
      <c r="C102" s="16">
        <f aca="true" t="shared" si="19" ref="C102:H102">C101+C100+C99+C98+C97+C96</f>
        <v>1148.69</v>
      </c>
      <c r="D102" s="16">
        <f t="shared" si="19"/>
        <v>8598.98</v>
      </c>
      <c r="E102" s="16">
        <f t="shared" si="19"/>
        <v>13343.55</v>
      </c>
      <c r="F102" s="16">
        <f t="shared" si="19"/>
        <v>23091.219999999998</v>
      </c>
      <c r="G102" s="16" t="e">
        <f t="shared" si="19"/>
        <v>#REF!</v>
      </c>
      <c r="H102" s="16">
        <f t="shared" si="19"/>
        <v>22465.480000000003</v>
      </c>
    </row>
    <row r="103" spans="1:8" ht="33" customHeight="1">
      <c r="A103" s="32" t="s">
        <v>84</v>
      </c>
      <c r="B103" s="5" t="s">
        <v>10</v>
      </c>
      <c r="C103" s="14">
        <v>847065</v>
      </c>
      <c r="D103" s="14">
        <v>848446.3</v>
      </c>
      <c r="E103" s="14">
        <v>854847.27</v>
      </c>
      <c r="F103" s="14">
        <f>C103+D103+E103</f>
        <v>2550358.5700000003</v>
      </c>
      <c r="G103" s="14" t="e">
        <f>#REF!-F103</f>
        <v>#REF!</v>
      </c>
      <c r="H103" s="14">
        <v>1403052.96</v>
      </c>
    </row>
    <row r="104" spans="1:8" ht="33" customHeight="1">
      <c r="A104" s="33"/>
      <c r="B104" s="5" t="s">
        <v>22</v>
      </c>
      <c r="C104" s="14">
        <v>0</v>
      </c>
      <c r="D104" s="14">
        <v>0</v>
      </c>
      <c r="E104" s="14">
        <v>0</v>
      </c>
      <c r="F104" s="14">
        <f>C104+D104+E104</f>
        <v>0</v>
      </c>
      <c r="G104" s="14" t="e">
        <f>#REF!-F104</f>
        <v>#REF!</v>
      </c>
      <c r="H104" s="14">
        <v>0</v>
      </c>
    </row>
    <row r="105" spans="1:8" s="15" customFormat="1" ht="36" customHeight="1">
      <c r="A105" s="34"/>
      <c r="B105" s="5" t="s">
        <v>7</v>
      </c>
      <c r="C105" s="6">
        <f aca="true" t="shared" si="20" ref="C105:H105">C103+C104</f>
        <v>847065</v>
      </c>
      <c r="D105" s="6">
        <f t="shared" si="20"/>
        <v>848446.3</v>
      </c>
      <c r="E105" s="6">
        <f t="shared" si="20"/>
        <v>854847.27</v>
      </c>
      <c r="F105" s="6">
        <f t="shared" si="20"/>
        <v>2550358.5700000003</v>
      </c>
      <c r="G105" s="6" t="e">
        <f t="shared" si="20"/>
        <v>#REF!</v>
      </c>
      <c r="H105" s="6">
        <f t="shared" si="20"/>
        <v>1403052.96</v>
      </c>
    </row>
    <row r="106" spans="1:8" ht="32.25" customHeight="1">
      <c r="A106" s="32" t="s">
        <v>85</v>
      </c>
      <c r="B106" s="5" t="s">
        <v>17</v>
      </c>
      <c r="C106" s="9">
        <f aca="true" t="shared" si="21" ref="C106:H106">C107+C108+C109+C110+C111+C112+C113</f>
        <v>114030.72</v>
      </c>
      <c r="D106" s="9">
        <f t="shared" si="21"/>
        <v>76069.12</v>
      </c>
      <c r="E106" s="9">
        <f t="shared" si="21"/>
        <v>127290.35</v>
      </c>
      <c r="F106" s="9">
        <f t="shared" si="21"/>
        <v>317390.19</v>
      </c>
      <c r="G106" s="9" t="e">
        <f t="shared" si="21"/>
        <v>#REF!</v>
      </c>
      <c r="H106" s="9">
        <f t="shared" si="21"/>
        <v>458201.21</v>
      </c>
    </row>
    <row r="107" spans="1:8" ht="46.5" customHeight="1">
      <c r="A107" s="33"/>
      <c r="B107" s="12" t="s">
        <v>36</v>
      </c>
      <c r="C107" s="11">
        <v>58777.16</v>
      </c>
      <c r="D107" s="11">
        <v>0</v>
      </c>
      <c r="E107" s="11">
        <v>0</v>
      </c>
      <c r="F107" s="11">
        <f aca="true" t="shared" si="22" ref="F107:F112">C107+D107+E107</f>
        <v>58777.16</v>
      </c>
      <c r="G107" s="11" t="e">
        <f>#REF!-F107</f>
        <v>#REF!</v>
      </c>
      <c r="H107" s="11">
        <v>36327.87</v>
      </c>
    </row>
    <row r="108" spans="1:8" ht="49.5" customHeight="1">
      <c r="A108" s="33"/>
      <c r="B108" s="12" t="s">
        <v>4</v>
      </c>
      <c r="C108" s="11">
        <v>29388.58</v>
      </c>
      <c r="D108" s="11">
        <v>0</v>
      </c>
      <c r="E108" s="11">
        <v>33488.99</v>
      </c>
      <c r="F108" s="11">
        <f t="shared" si="22"/>
        <v>62877.57</v>
      </c>
      <c r="G108" s="11" t="e">
        <f>#REF!-F108</f>
        <v>#REF!</v>
      </c>
      <c r="H108" s="11">
        <v>0</v>
      </c>
    </row>
    <row r="109" spans="1:8" ht="42.75" customHeight="1">
      <c r="A109" s="33"/>
      <c r="B109" s="12" t="s">
        <v>44</v>
      </c>
      <c r="C109" s="11">
        <v>2999.93</v>
      </c>
      <c r="D109" s="11">
        <v>2994.86</v>
      </c>
      <c r="E109" s="11">
        <v>3004.15</v>
      </c>
      <c r="F109" s="11">
        <f t="shared" si="22"/>
        <v>8998.94</v>
      </c>
      <c r="G109" s="11" t="e">
        <f>#REF!-F109</f>
        <v>#REF!</v>
      </c>
      <c r="H109" s="11">
        <v>0</v>
      </c>
    </row>
    <row r="110" spans="1:8" ht="49.5" customHeight="1">
      <c r="A110" s="33"/>
      <c r="B110" s="12" t="s">
        <v>46</v>
      </c>
      <c r="C110" s="11">
        <v>0</v>
      </c>
      <c r="D110" s="11">
        <v>49420.43</v>
      </c>
      <c r="E110" s="11">
        <v>0</v>
      </c>
      <c r="F110" s="11">
        <f t="shared" si="22"/>
        <v>49420.43</v>
      </c>
      <c r="G110" s="11" t="e">
        <f>#REF!-F110</f>
        <v>#REF!</v>
      </c>
      <c r="H110" s="11">
        <v>0</v>
      </c>
    </row>
    <row r="111" spans="1:8" ht="48" customHeight="1">
      <c r="A111" s="33"/>
      <c r="B111" s="12" t="s">
        <v>49</v>
      </c>
      <c r="C111" s="11">
        <v>22865.05</v>
      </c>
      <c r="D111" s="11">
        <v>0</v>
      </c>
      <c r="E111" s="11">
        <v>42778.66</v>
      </c>
      <c r="F111" s="11">
        <f t="shared" si="22"/>
        <v>65643.71</v>
      </c>
      <c r="G111" s="11" t="e">
        <f>#REF!-F111</f>
        <v>#REF!</v>
      </c>
      <c r="H111" s="11">
        <v>154846.84</v>
      </c>
    </row>
    <row r="112" spans="1:8" ht="43.5" customHeight="1">
      <c r="A112" s="33"/>
      <c r="B112" s="12" t="s">
        <v>66</v>
      </c>
      <c r="C112" s="11">
        <v>0</v>
      </c>
      <c r="D112" s="11">
        <v>23653.83</v>
      </c>
      <c r="E112" s="11">
        <v>48018.55</v>
      </c>
      <c r="F112" s="11">
        <f t="shared" si="22"/>
        <v>71672.38</v>
      </c>
      <c r="G112" s="11" t="e">
        <f>#REF!-F112</f>
        <v>#REF!</v>
      </c>
      <c r="H112" s="11">
        <v>73094.18</v>
      </c>
    </row>
    <row r="113" spans="1:8" ht="49.5" customHeight="1">
      <c r="A113" s="33"/>
      <c r="B113" s="12" t="s">
        <v>94</v>
      </c>
      <c r="C113" s="11">
        <v>0</v>
      </c>
      <c r="D113" s="11">
        <v>0</v>
      </c>
      <c r="E113" s="11">
        <v>0</v>
      </c>
      <c r="F113" s="11">
        <f>C113+D113+E113</f>
        <v>0</v>
      </c>
      <c r="G113" s="11" t="e">
        <f>#REF!-F113</f>
        <v>#REF!</v>
      </c>
      <c r="H113" s="11">
        <v>193932.32</v>
      </c>
    </row>
    <row r="114" spans="1:8" ht="38.25" customHeight="1">
      <c r="A114" s="33"/>
      <c r="B114" s="5" t="s">
        <v>10</v>
      </c>
      <c r="C114" s="9">
        <f aca="true" t="shared" si="23" ref="C114:H114">C115+C116+C117+C118+C119+C120+C121+C122+C123+C124+C125</f>
        <v>1204930.43</v>
      </c>
      <c r="D114" s="9">
        <f t="shared" si="23"/>
        <v>1988731.9999999998</v>
      </c>
      <c r="E114" s="9">
        <f t="shared" si="23"/>
        <v>1574655.5799999998</v>
      </c>
      <c r="F114" s="9">
        <f t="shared" si="23"/>
        <v>4768318.01</v>
      </c>
      <c r="G114" s="9" t="e">
        <f t="shared" si="23"/>
        <v>#REF!</v>
      </c>
      <c r="H114" s="9">
        <f t="shared" si="23"/>
        <v>2448339.56</v>
      </c>
    </row>
    <row r="115" spans="1:8" ht="48.75" customHeight="1">
      <c r="A115" s="33"/>
      <c r="B115" s="12" t="s">
        <v>36</v>
      </c>
      <c r="C115" s="11">
        <v>0</v>
      </c>
      <c r="D115" s="11">
        <v>0</v>
      </c>
      <c r="E115" s="11">
        <v>239719.07</v>
      </c>
      <c r="F115" s="11">
        <f aca="true" t="shared" si="24" ref="F115:F120">C115+D115+E115</f>
        <v>239719.07</v>
      </c>
      <c r="G115" s="11" t="e">
        <f>#REF!-F115</f>
        <v>#REF!</v>
      </c>
      <c r="H115" s="11">
        <v>0</v>
      </c>
    </row>
    <row r="116" spans="1:8" ht="43.5" customHeight="1">
      <c r="A116" s="33"/>
      <c r="B116" s="12" t="s">
        <v>4</v>
      </c>
      <c r="C116" s="11">
        <v>99907.98</v>
      </c>
      <c r="D116" s="11">
        <v>166490.42</v>
      </c>
      <c r="E116" s="11">
        <v>0</v>
      </c>
      <c r="F116" s="11">
        <f t="shared" si="24"/>
        <v>266398.4</v>
      </c>
      <c r="G116" s="11" t="e">
        <f>#REF!-F116</f>
        <v>#REF!</v>
      </c>
      <c r="H116" s="11">
        <v>135826.44</v>
      </c>
    </row>
    <row r="117" spans="1:8" ht="49.5" customHeight="1">
      <c r="A117" s="33"/>
      <c r="B117" s="12" t="s">
        <v>38</v>
      </c>
      <c r="C117" s="11">
        <v>537350.06</v>
      </c>
      <c r="D117" s="11">
        <v>1076240.21</v>
      </c>
      <c r="E117" s="11">
        <v>554310.59</v>
      </c>
      <c r="F117" s="11">
        <f t="shared" si="24"/>
        <v>2167900.86</v>
      </c>
      <c r="G117" s="11" t="e">
        <f>#REF!-F117</f>
        <v>#REF!</v>
      </c>
      <c r="H117" s="11">
        <v>845251.57</v>
      </c>
    </row>
    <row r="118" spans="1:8" ht="48" customHeight="1">
      <c r="A118" s="33"/>
      <c r="B118" s="12" t="s">
        <v>95</v>
      </c>
      <c r="C118" s="11">
        <v>121465.46</v>
      </c>
      <c r="D118" s="11">
        <v>0</v>
      </c>
      <c r="E118" s="11">
        <v>149558.03</v>
      </c>
      <c r="F118" s="11">
        <f t="shared" si="24"/>
        <v>271023.49</v>
      </c>
      <c r="G118" s="11" t="e">
        <f>#REF!-F118</f>
        <v>#REF!</v>
      </c>
      <c r="H118" s="11">
        <v>537054.8</v>
      </c>
    </row>
    <row r="119" spans="1:8" ht="48" customHeight="1">
      <c r="A119" s="33"/>
      <c r="B119" s="12" t="s">
        <v>49</v>
      </c>
      <c r="C119" s="11">
        <v>249298.65</v>
      </c>
      <c r="D119" s="11">
        <v>468127.97</v>
      </c>
      <c r="E119" s="11">
        <v>358898.11</v>
      </c>
      <c r="F119" s="11">
        <f t="shared" si="24"/>
        <v>1076324.73</v>
      </c>
      <c r="G119" s="11" t="e">
        <f>#REF!-F119</f>
        <v>#REF!</v>
      </c>
      <c r="H119" s="11">
        <v>370601.3</v>
      </c>
    </row>
    <row r="120" spans="1:8" ht="48" customHeight="1">
      <c r="A120" s="33"/>
      <c r="B120" s="12" t="s">
        <v>51</v>
      </c>
      <c r="C120" s="11">
        <v>196908.28</v>
      </c>
      <c r="D120" s="11">
        <v>202141.92</v>
      </c>
      <c r="E120" s="11">
        <v>198977.53</v>
      </c>
      <c r="F120" s="11">
        <f t="shared" si="24"/>
        <v>598027.73</v>
      </c>
      <c r="G120" s="11" t="e">
        <f>#REF!-F120</f>
        <v>#REF!</v>
      </c>
      <c r="H120" s="11">
        <v>442005.24</v>
      </c>
    </row>
    <row r="121" spans="1:8" ht="51" customHeight="1">
      <c r="A121" s="33"/>
      <c r="B121" s="12" t="s">
        <v>96</v>
      </c>
      <c r="C121" s="11">
        <v>0</v>
      </c>
      <c r="D121" s="11">
        <v>0</v>
      </c>
      <c r="E121" s="11">
        <v>0</v>
      </c>
      <c r="F121" s="11">
        <f>C121+D121+E121</f>
        <v>0</v>
      </c>
      <c r="G121" s="11" t="e">
        <f>#REF!-F121</f>
        <v>#REF!</v>
      </c>
      <c r="H121" s="11">
        <v>0</v>
      </c>
    </row>
    <row r="122" spans="1:8" ht="43.5" customHeight="1">
      <c r="A122" s="33"/>
      <c r="B122" s="12" t="s">
        <v>66</v>
      </c>
      <c r="C122" s="11">
        <v>0</v>
      </c>
      <c r="D122" s="11">
        <v>75731.48</v>
      </c>
      <c r="E122" s="11">
        <v>73192.25</v>
      </c>
      <c r="F122" s="11">
        <f>C122+D122+E122</f>
        <v>148923.72999999998</v>
      </c>
      <c r="G122" s="11" t="e">
        <f>#REF!-F122</f>
        <v>#REF!</v>
      </c>
      <c r="H122" s="11">
        <v>0</v>
      </c>
    </row>
    <row r="123" spans="1:8" ht="49.5" customHeight="1">
      <c r="A123" s="33"/>
      <c r="B123" s="12" t="s">
        <v>94</v>
      </c>
      <c r="C123" s="11">
        <v>0</v>
      </c>
      <c r="D123" s="11">
        <v>0</v>
      </c>
      <c r="E123" s="11">
        <v>0</v>
      </c>
      <c r="F123" s="11">
        <f>C123+D123+E123</f>
        <v>0</v>
      </c>
      <c r="G123" s="11" t="e">
        <f>#REF!-F123</f>
        <v>#REF!</v>
      </c>
      <c r="H123" s="11">
        <v>0</v>
      </c>
    </row>
    <row r="124" spans="1:8" ht="49.5" customHeight="1">
      <c r="A124" s="33"/>
      <c r="B124" s="12" t="s">
        <v>93</v>
      </c>
      <c r="C124" s="11">
        <v>0</v>
      </c>
      <c r="D124" s="11">
        <v>0</v>
      </c>
      <c r="E124" s="11">
        <v>0</v>
      </c>
      <c r="F124" s="11">
        <f>C124+D124+E124</f>
        <v>0</v>
      </c>
      <c r="G124" s="11" t="e">
        <f>#REF!-F124</f>
        <v>#REF!</v>
      </c>
      <c r="H124" s="11">
        <v>117600.21</v>
      </c>
    </row>
    <row r="125" spans="1:8" ht="51" customHeight="1">
      <c r="A125" s="33"/>
      <c r="B125" s="12" t="s">
        <v>8</v>
      </c>
      <c r="C125" s="11">
        <v>0</v>
      </c>
      <c r="D125" s="11">
        <v>0</v>
      </c>
      <c r="E125" s="11">
        <v>0</v>
      </c>
      <c r="F125" s="11">
        <f>C125+D125+E125</f>
        <v>0</v>
      </c>
      <c r="G125" s="11" t="e">
        <f>#REF!-F125</f>
        <v>#REF!</v>
      </c>
      <c r="H125" s="11">
        <v>0</v>
      </c>
    </row>
    <row r="126" spans="1:8" ht="28.5" customHeight="1">
      <c r="A126" s="33"/>
      <c r="B126" s="5" t="s">
        <v>16</v>
      </c>
      <c r="C126" s="9">
        <f aca="true" t="shared" si="25" ref="C126:H126">C127+C128+C129+C130+C131+C132+C133</f>
        <v>43378.73</v>
      </c>
      <c r="D126" s="9">
        <f t="shared" si="25"/>
        <v>300958.38</v>
      </c>
      <c r="E126" s="9">
        <f t="shared" si="25"/>
        <v>30999.6</v>
      </c>
      <c r="F126" s="9">
        <f t="shared" si="25"/>
        <v>375336.70999999996</v>
      </c>
      <c r="G126" s="9" t="e">
        <f t="shared" si="25"/>
        <v>#REF!</v>
      </c>
      <c r="H126" s="9">
        <f t="shared" si="25"/>
        <v>970996.7300000001</v>
      </c>
    </row>
    <row r="127" spans="1:8" ht="45.75" customHeight="1">
      <c r="A127" s="33"/>
      <c r="B127" s="12" t="s">
        <v>36</v>
      </c>
      <c r="C127" s="11">
        <v>0</v>
      </c>
      <c r="D127" s="11">
        <v>0</v>
      </c>
      <c r="E127" s="11">
        <v>0</v>
      </c>
      <c r="F127" s="11">
        <f>C127+D127+E127</f>
        <v>0</v>
      </c>
      <c r="G127" s="11" t="e">
        <f>#REF!-F127</f>
        <v>#REF!</v>
      </c>
      <c r="H127" s="11">
        <v>26515.89</v>
      </c>
    </row>
    <row r="128" spans="1:8" ht="46.5" customHeight="1">
      <c r="A128" s="33"/>
      <c r="B128" s="12" t="s">
        <v>4</v>
      </c>
      <c r="C128" s="13">
        <v>0</v>
      </c>
      <c r="D128" s="11">
        <v>0</v>
      </c>
      <c r="E128" s="11">
        <v>0</v>
      </c>
      <c r="F128" s="11">
        <f aca="true" t="shared" si="26" ref="F128:F136">C128+D128+E128</f>
        <v>0</v>
      </c>
      <c r="G128" s="11" t="e">
        <f>#REF!-F128</f>
        <v>#REF!</v>
      </c>
      <c r="H128" s="11">
        <v>0</v>
      </c>
    </row>
    <row r="129" spans="1:8" ht="24.75" customHeight="1">
      <c r="A129" s="33"/>
      <c r="B129" s="12" t="s">
        <v>38</v>
      </c>
      <c r="C129" s="11">
        <v>0</v>
      </c>
      <c r="D129" s="11">
        <v>179985.82</v>
      </c>
      <c r="E129" s="11">
        <v>0</v>
      </c>
      <c r="F129" s="11">
        <f t="shared" si="26"/>
        <v>179985.82</v>
      </c>
      <c r="G129" s="11" t="e">
        <f>#REF!-F129</f>
        <v>#REF!</v>
      </c>
      <c r="H129" s="11">
        <v>428117.43</v>
      </c>
    </row>
    <row r="130" spans="1:8" ht="40.5" customHeight="1">
      <c r="A130" s="33"/>
      <c r="B130" s="12" t="s">
        <v>95</v>
      </c>
      <c r="C130" s="11">
        <v>0</v>
      </c>
      <c r="D130" s="11">
        <v>0</v>
      </c>
      <c r="E130" s="11">
        <v>0</v>
      </c>
      <c r="F130" s="11">
        <f>C130+D130+E130</f>
        <v>0</v>
      </c>
      <c r="G130" s="11" t="e">
        <f>#REF!-F130</f>
        <v>#REF!</v>
      </c>
      <c r="H130" s="11">
        <v>444031.01</v>
      </c>
    </row>
    <row r="131" spans="1:8" ht="62.25" customHeight="1">
      <c r="A131" s="33"/>
      <c r="B131" s="12" t="s">
        <v>49</v>
      </c>
      <c r="C131" s="11">
        <v>43378.73</v>
      </c>
      <c r="D131" s="11">
        <v>89884.67</v>
      </c>
      <c r="E131" s="11">
        <v>0</v>
      </c>
      <c r="F131" s="11">
        <f t="shared" si="26"/>
        <v>133263.4</v>
      </c>
      <c r="G131" s="11" t="e">
        <f>#REF!-F131</f>
        <v>#REF!</v>
      </c>
      <c r="H131" s="11">
        <v>0</v>
      </c>
    </row>
    <row r="132" spans="1:8" ht="62.25" customHeight="1">
      <c r="A132" s="33"/>
      <c r="B132" s="12" t="s">
        <v>51</v>
      </c>
      <c r="C132" s="11">
        <v>0</v>
      </c>
      <c r="D132" s="11">
        <v>31087.89</v>
      </c>
      <c r="E132" s="11">
        <v>30999.6</v>
      </c>
      <c r="F132" s="11">
        <f>C132+D132+E132</f>
        <v>62087.49</v>
      </c>
      <c r="G132" s="11" t="e">
        <f>#REF!-F132</f>
        <v>#REF!</v>
      </c>
      <c r="H132" s="11">
        <v>72332.4</v>
      </c>
    </row>
    <row r="133" spans="1:8" ht="49.5" customHeight="1">
      <c r="A133" s="33"/>
      <c r="B133" s="12" t="s">
        <v>94</v>
      </c>
      <c r="C133" s="11">
        <v>0</v>
      </c>
      <c r="D133" s="11">
        <v>0</v>
      </c>
      <c r="E133" s="11">
        <v>0</v>
      </c>
      <c r="F133" s="11">
        <f>C133+D133+E133</f>
        <v>0</v>
      </c>
      <c r="G133" s="11" t="e">
        <f>#REF!-F133</f>
        <v>#REF!</v>
      </c>
      <c r="H133" s="11">
        <v>0</v>
      </c>
    </row>
    <row r="134" spans="1:8" ht="28.5" customHeight="1">
      <c r="A134" s="33"/>
      <c r="B134" s="5" t="s">
        <v>18</v>
      </c>
      <c r="C134" s="9">
        <f aca="true" t="shared" si="27" ref="C134:H134">C135+C136+C137</f>
        <v>56951.96000000001</v>
      </c>
      <c r="D134" s="9">
        <f t="shared" si="27"/>
        <v>105939.63</v>
      </c>
      <c r="E134" s="9">
        <f t="shared" si="27"/>
        <v>0</v>
      </c>
      <c r="F134" s="9">
        <f t="shared" si="27"/>
        <v>162891.59</v>
      </c>
      <c r="G134" s="9" t="e">
        <f t="shared" si="27"/>
        <v>#REF!</v>
      </c>
      <c r="H134" s="9">
        <f t="shared" si="27"/>
        <v>65400</v>
      </c>
    </row>
    <row r="135" spans="1:8" ht="48.75" customHeight="1">
      <c r="A135" s="33"/>
      <c r="B135" s="12" t="s">
        <v>36</v>
      </c>
      <c r="C135" s="11">
        <v>15946.55</v>
      </c>
      <c r="D135" s="11">
        <v>64369.13</v>
      </c>
      <c r="E135" s="11">
        <v>0</v>
      </c>
      <c r="F135" s="11">
        <f t="shared" si="26"/>
        <v>80315.68</v>
      </c>
      <c r="G135" s="11" t="e">
        <f>#REF!-F135</f>
        <v>#REF!</v>
      </c>
      <c r="H135" s="11">
        <v>32700</v>
      </c>
    </row>
    <row r="136" spans="1:8" ht="43.5" customHeight="1">
      <c r="A136" s="33"/>
      <c r="B136" s="12" t="s">
        <v>4</v>
      </c>
      <c r="C136" s="11">
        <v>41005.41</v>
      </c>
      <c r="D136" s="11">
        <v>41570.5</v>
      </c>
      <c r="E136" s="11">
        <v>0</v>
      </c>
      <c r="F136" s="11">
        <f t="shared" si="26"/>
        <v>82575.91</v>
      </c>
      <c r="G136" s="11" t="e">
        <f>#REF!-F136</f>
        <v>#REF!</v>
      </c>
      <c r="H136" s="11">
        <v>32700</v>
      </c>
    </row>
    <row r="137" spans="1:8" ht="51" customHeight="1">
      <c r="A137" s="33"/>
      <c r="B137" s="12" t="s">
        <v>6</v>
      </c>
      <c r="C137" s="11">
        <v>0</v>
      </c>
      <c r="D137" s="11">
        <v>0</v>
      </c>
      <c r="E137" s="11">
        <v>0</v>
      </c>
      <c r="F137" s="11">
        <f>C137+D137+E137</f>
        <v>0</v>
      </c>
      <c r="G137" s="11" t="e">
        <f>#REF!-F137</f>
        <v>#REF!</v>
      </c>
      <c r="H137" s="11">
        <v>0</v>
      </c>
    </row>
    <row r="138" spans="1:8" ht="35.25" customHeight="1">
      <c r="A138" s="33"/>
      <c r="B138" s="5" t="s">
        <v>19</v>
      </c>
      <c r="C138" s="9">
        <f aca="true" t="shared" si="28" ref="C138:H138">C139+C140+C141+C142+C143</f>
        <v>217303.05</v>
      </c>
      <c r="D138" s="9">
        <f t="shared" si="28"/>
        <v>912313.1100000001</v>
      </c>
      <c r="E138" s="9">
        <f t="shared" si="28"/>
        <v>3674087.33</v>
      </c>
      <c r="F138" s="9">
        <f t="shared" si="28"/>
        <v>4803703.49</v>
      </c>
      <c r="G138" s="9" t="e">
        <f t="shared" si="28"/>
        <v>#REF!</v>
      </c>
      <c r="H138" s="9">
        <f t="shared" si="28"/>
        <v>1314729.62</v>
      </c>
    </row>
    <row r="139" spans="1:8" ht="51.75" customHeight="1">
      <c r="A139" s="33"/>
      <c r="B139" s="12" t="s">
        <v>36</v>
      </c>
      <c r="C139" s="11">
        <v>67817.62</v>
      </c>
      <c r="D139" s="11">
        <v>67817.62</v>
      </c>
      <c r="E139" s="11">
        <v>92094.71</v>
      </c>
      <c r="F139" s="11">
        <f>C139+D139+E139</f>
        <v>227729.95</v>
      </c>
      <c r="G139" s="11" t="e">
        <f>#REF!-F139</f>
        <v>#REF!</v>
      </c>
      <c r="H139" s="11">
        <v>189575.79</v>
      </c>
    </row>
    <row r="140" spans="1:8" ht="43.5" customHeight="1">
      <c r="A140" s="33"/>
      <c r="B140" s="12" t="s">
        <v>4</v>
      </c>
      <c r="C140" s="11">
        <v>0</v>
      </c>
      <c r="D140" s="11">
        <v>0</v>
      </c>
      <c r="E140" s="11">
        <v>0</v>
      </c>
      <c r="F140" s="11">
        <f>C140+D140+E140</f>
        <v>0</v>
      </c>
      <c r="G140" s="11" t="e">
        <f>#REF!-F140</f>
        <v>#REF!</v>
      </c>
      <c r="H140" s="11">
        <v>0</v>
      </c>
    </row>
    <row r="141" spans="1:8" ht="43.5" customHeight="1">
      <c r="A141" s="33"/>
      <c r="B141" s="12" t="s">
        <v>51</v>
      </c>
      <c r="C141" s="11">
        <v>149485.43</v>
      </c>
      <c r="D141" s="11">
        <v>149485.43</v>
      </c>
      <c r="E141" s="11">
        <v>149842.52</v>
      </c>
      <c r="F141" s="11">
        <f>C141+D141+E141</f>
        <v>448813.38</v>
      </c>
      <c r="G141" s="11" t="e">
        <f>#REF!-F141</f>
        <v>#REF!</v>
      </c>
      <c r="H141" s="11">
        <v>0</v>
      </c>
    </row>
    <row r="142" spans="1:8" ht="43.5" customHeight="1">
      <c r="A142" s="33"/>
      <c r="B142" s="12" t="s">
        <v>96</v>
      </c>
      <c r="C142" s="11">
        <v>0</v>
      </c>
      <c r="D142" s="11">
        <v>0</v>
      </c>
      <c r="E142" s="11">
        <v>2818429.83</v>
      </c>
      <c r="F142" s="11">
        <f>C142+D142+E142</f>
        <v>2818429.83</v>
      </c>
      <c r="G142" s="11" t="e">
        <f>#REF!-F142</f>
        <v>#REF!</v>
      </c>
      <c r="H142" s="11">
        <v>0</v>
      </c>
    </row>
    <row r="143" spans="1:8" ht="43.5" customHeight="1">
      <c r="A143" s="33"/>
      <c r="B143" s="12" t="s">
        <v>63</v>
      </c>
      <c r="C143" s="11">
        <v>0</v>
      </c>
      <c r="D143" s="11">
        <v>695010.06</v>
      </c>
      <c r="E143" s="11">
        <v>613720.27</v>
      </c>
      <c r="F143" s="11">
        <f>C143+D143+E143</f>
        <v>1308730.33</v>
      </c>
      <c r="G143" s="11" t="e">
        <f>#REF!-F143</f>
        <v>#REF!</v>
      </c>
      <c r="H143" s="11">
        <v>1125153.83</v>
      </c>
    </row>
    <row r="144" spans="1:8" ht="34.5" customHeight="1">
      <c r="A144" s="33"/>
      <c r="B144" s="5" t="s">
        <v>37</v>
      </c>
      <c r="C144" s="9">
        <f aca="true" t="shared" si="29" ref="C144:H144">C145+C146</f>
        <v>0</v>
      </c>
      <c r="D144" s="9">
        <f t="shared" si="29"/>
        <v>92799.95999999999</v>
      </c>
      <c r="E144" s="9">
        <f t="shared" si="29"/>
        <v>0</v>
      </c>
      <c r="F144" s="9">
        <f t="shared" si="29"/>
        <v>92799.95999999999</v>
      </c>
      <c r="G144" s="9" t="e">
        <f t="shared" si="29"/>
        <v>#REF!</v>
      </c>
      <c r="H144" s="9">
        <f t="shared" si="29"/>
        <v>32002.31</v>
      </c>
    </row>
    <row r="145" spans="1:8" ht="48.75" customHeight="1">
      <c r="A145" s="33"/>
      <c r="B145" s="12" t="s">
        <v>36</v>
      </c>
      <c r="C145" s="11">
        <v>0</v>
      </c>
      <c r="D145" s="11">
        <v>22013.18</v>
      </c>
      <c r="E145" s="11">
        <v>0</v>
      </c>
      <c r="F145" s="11">
        <f>C145+D145+E145</f>
        <v>22013.18</v>
      </c>
      <c r="G145" s="11" t="e">
        <f>#REF!-F145</f>
        <v>#REF!</v>
      </c>
      <c r="H145" s="11">
        <v>0</v>
      </c>
    </row>
    <row r="146" spans="1:8" ht="48" customHeight="1">
      <c r="A146" s="33"/>
      <c r="B146" s="12" t="s">
        <v>4</v>
      </c>
      <c r="C146" s="11">
        <v>0</v>
      </c>
      <c r="D146" s="11">
        <v>70786.78</v>
      </c>
      <c r="E146" s="11">
        <v>0</v>
      </c>
      <c r="F146" s="11">
        <f>C146+D146+E146</f>
        <v>70786.78</v>
      </c>
      <c r="G146" s="11" t="e">
        <f>#REF!-F146</f>
        <v>#REF!</v>
      </c>
      <c r="H146" s="11">
        <v>32002.31</v>
      </c>
    </row>
    <row r="147" spans="1:8" ht="43.5" customHeight="1">
      <c r="A147" s="33"/>
      <c r="B147" s="5" t="s">
        <v>23</v>
      </c>
      <c r="C147" s="16">
        <f aca="true" t="shared" si="30" ref="C147:H147">C148+C149</f>
        <v>48047.59</v>
      </c>
      <c r="D147" s="16">
        <f t="shared" si="30"/>
        <v>384380.73</v>
      </c>
      <c r="E147" s="16">
        <f t="shared" si="30"/>
        <v>0</v>
      </c>
      <c r="F147" s="16">
        <f t="shared" si="30"/>
        <v>432428.31999999995</v>
      </c>
      <c r="G147" s="16" t="e">
        <f t="shared" si="30"/>
        <v>#REF!</v>
      </c>
      <c r="H147" s="16">
        <f t="shared" si="30"/>
        <v>150450.74</v>
      </c>
    </row>
    <row r="148" spans="1:8" ht="43.5" customHeight="1">
      <c r="A148" s="33"/>
      <c r="B148" s="12" t="s">
        <v>5</v>
      </c>
      <c r="C148" s="11">
        <v>0</v>
      </c>
      <c r="D148" s="11">
        <v>0</v>
      </c>
      <c r="E148" s="11">
        <v>0</v>
      </c>
      <c r="F148" s="11">
        <f>C148+D148+E148</f>
        <v>0</v>
      </c>
      <c r="G148" s="11" t="e">
        <f>#REF!-F148</f>
        <v>#REF!</v>
      </c>
      <c r="H148" s="11">
        <v>0</v>
      </c>
    </row>
    <row r="149" spans="1:8" ht="43.5" customHeight="1">
      <c r="A149" s="33"/>
      <c r="B149" s="12" t="s">
        <v>57</v>
      </c>
      <c r="C149" s="11">
        <v>48047.59</v>
      </c>
      <c r="D149" s="11">
        <v>384380.73</v>
      </c>
      <c r="E149" s="11">
        <v>0</v>
      </c>
      <c r="F149" s="11">
        <f>C149+D149+E149</f>
        <v>432428.31999999995</v>
      </c>
      <c r="G149" s="11" t="e">
        <f>#REF!-F149</f>
        <v>#REF!</v>
      </c>
      <c r="H149" s="11">
        <v>150450.74</v>
      </c>
    </row>
    <row r="150" spans="1:8" ht="43.5" customHeight="1">
      <c r="A150" s="33"/>
      <c r="B150" s="5" t="s">
        <v>35</v>
      </c>
      <c r="C150" s="16">
        <f aca="true" t="shared" si="31" ref="C150:H150">C151+C152</f>
        <v>0</v>
      </c>
      <c r="D150" s="16">
        <f t="shared" si="31"/>
        <v>15649.44</v>
      </c>
      <c r="E150" s="16">
        <f t="shared" si="31"/>
        <v>15757.04</v>
      </c>
      <c r="F150" s="16">
        <f t="shared" si="31"/>
        <v>31406.480000000003</v>
      </c>
      <c r="G150" s="16" t="e">
        <f t="shared" si="31"/>
        <v>#REF!</v>
      </c>
      <c r="H150" s="16">
        <f t="shared" si="31"/>
        <v>15606.71</v>
      </c>
    </row>
    <row r="151" spans="1:8" ht="43.5" customHeight="1">
      <c r="A151" s="33"/>
      <c r="B151" s="12" t="s">
        <v>5</v>
      </c>
      <c r="C151" s="11">
        <v>0</v>
      </c>
      <c r="D151" s="11">
        <v>0</v>
      </c>
      <c r="E151" s="11">
        <v>0</v>
      </c>
      <c r="F151" s="11">
        <f>C151+D151+E151</f>
        <v>0</v>
      </c>
      <c r="G151" s="11" t="e">
        <f>#REF!-F151</f>
        <v>#REF!</v>
      </c>
      <c r="H151" s="11">
        <v>0</v>
      </c>
    </row>
    <row r="152" spans="1:8" ht="51" customHeight="1">
      <c r="A152" s="33"/>
      <c r="B152" s="12" t="s">
        <v>49</v>
      </c>
      <c r="C152" s="11">
        <v>0</v>
      </c>
      <c r="D152" s="11">
        <v>15649.44</v>
      </c>
      <c r="E152" s="11">
        <v>15757.04</v>
      </c>
      <c r="F152" s="11">
        <f>C152+D152+E152</f>
        <v>31406.480000000003</v>
      </c>
      <c r="G152" s="11" t="e">
        <f>#REF!-F152</f>
        <v>#REF!</v>
      </c>
      <c r="H152" s="11">
        <v>15606.71</v>
      </c>
    </row>
    <row r="153" spans="1:8" ht="43.5" customHeight="1">
      <c r="A153" s="33"/>
      <c r="B153" s="5" t="s">
        <v>39</v>
      </c>
      <c r="C153" s="16">
        <f aca="true" t="shared" si="32" ref="C153:H153">C154+C155</f>
        <v>725256.44</v>
      </c>
      <c r="D153" s="16">
        <f t="shared" si="32"/>
        <v>822444.24</v>
      </c>
      <c r="E153" s="16">
        <f t="shared" si="32"/>
        <v>25314.05</v>
      </c>
      <c r="F153" s="16">
        <f t="shared" si="32"/>
        <v>1573014.73</v>
      </c>
      <c r="G153" s="16" t="e">
        <f t="shared" si="32"/>
        <v>#REF!</v>
      </c>
      <c r="H153" s="16">
        <f t="shared" si="32"/>
        <v>2502963.56</v>
      </c>
    </row>
    <row r="154" spans="1:8" ht="43.5" customHeight="1">
      <c r="A154" s="33"/>
      <c r="B154" s="12" t="s">
        <v>6</v>
      </c>
      <c r="C154" s="11">
        <v>725256.44</v>
      </c>
      <c r="D154" s="11">
        <v>822444.24</v>
      </c>
      <c r="E154" s="11">
        <v>25314.05</v>
      </c>
      <c r="F154" s="11">
        <f>C154+D154+E154</f>
        <v>1573014.73</v>
      </c>
      <c r="G154" s="11" t="e">
        <f>#REF!-F154</f>
        <v>#REF!</v>
      </c>
      <c r="H154" s="11">
        <v>2104134.67</v>
      </c>
    </row>
    <row r="155" spans="1:8" ht="51" customHeight="1">
      <c r="A155" s="33"/>
      <c r="B155" s="12" t="s">
        <v>95</v>
      </c>
      <c r="C155" s="11">
        <v>0</v>
      </c>
      <c r="D155" s="11">
        <v>0</v>
      </c>
      <c r="E155" s="11">
        <v>0</v>
      </c>
      <c r="F155" s="11">
        <f>C155+D155+E155</f>
        <v>0</v>
      </c>
      <c r="G155" s="11" t="e">
        <f>#REF!-F155</f>
        <v>#REF!</v>
      </c>
      <c r="H155" s="11">
        <v>398828.89</v>
      </c>
    </row>
    <row r="156" spans="1:8" ht="43.5" customHeight="1">
      <c r="A156" s="33"/>
      <c r="B156" s="5" t="s">
        <v>31</v>
      </c>
      <c r="C156" s="16">
        <f aca="true" t="shared" si="33" ref="C156:H156">C157</f>
        <v>8442.49</v>
      </c>
      <c r="D156" s="16">
        <f t="shared" si="33"/>
        <v>355711.27</v>
      </c>
      <c r="E156" s="16">
        <f t="shared" si="33"/>
        <v>156300.44</v>
      </c>
      <c r="F156" s="16">
        <f t="shared" si="33"/>
        <v>520454.2</v>
      </c>
      <c r="G156" s="16" t="e">
        <f t="shared" si="33"/>
        <v>#REF!</v>
      </c>
      <c r="H156" s="16">
        <f t="shared" si="33"/>
        <v>349859.39</v>
      </c>
    </row>
    <row r="157" spans="1:8" ht="43.5" customHeight="1">
      <c r="A157" s="33"/>
      <c r="B157" s="12" t="s">
        <v>6</v>
      </c>
      <c r="C157" s="11">
        <v>8442.49</v>
      </c>
      <c r="D157" s="11">
        <v>355711.27</v>
      </c>
      <c r="E157" s="11">
        <v>156300.44</v>
      </c>
      <c r="F157" s="11">
        <f>C157+D157+E157</f>
        <v>520454.2</v>
      </c>
      <c r="G157" s="11" t="e">
        <f>#REF!-F157</f>
        <v>#REF!</v>
      </c>
      <c r="H157" s="11">
        <v>349859.39</v>
      </c>
    </row>
    <row r="158" spans="1:8" ht="43.5" customHeight="1">
      <c r="A158" s="33"/>
      <c r="B158" s="5" t="s">
        <v>1</v>
      </c>
      <c r="C158" s="16">
        <f aca="true" t="shared" si="34" ref="C158:H158">C159+C160+C161</f>
        <v>191561.98</v>
      </c>
      <c r="D158" s="16">
        <f t="shared" si="34"/>
        <v>151284.06</v>
      </c>
      <c r="E158" s="16">
        <f t="shared" si="34"/>
        <v>215782.01</v>
      </c>
      <c r="F158" s="16">
        <f t="shared" si="34"/>
        <v>558628.05</v>
      </c>
      <c r="G158" s="16" t="e">
        <f t="shared" si="34"/>
        <v>#REF!</v>
      </c>
      <c r="H158" s="16">
        <f t="shared" si="34"/>
        <v>477338.05</v>
      </c>
    </row>
    <row r="159" spans="1:8" ht="33" customHeight="1">
      <c r="A159" s="33"/>
      <c r="B159" s="17" t="s">
        <v>8</v>
      </c>
      <c r="C159" s="11">
        <v>119642.91</v>
      </c>
      <c r="D159" s="11">
        <v>79364.99</v>
      </c>
      <c r="E159" s="11">
        <v>141696.89</v>
      </c>
      <c r="F159" s="11">
        <f>C159+D159+E159</f>
        <v>340704.79000000004</v>
      </c>
      <c r="G159" s="11" t="e">
        <f>#REF!-F159</f>
        <v>#REF!</v>
      </c>
      <c r="H159" s="11">
        <v>106912.45</v>
      </c>
    </row>
    <row r="160" spans="1:8" ht="33" customHeight="1">
      <c r="A160" s="33"/>
      <c r="B160" s="12" t="s">
        <v>48</v>
      </c>
      <c r="C160" s="11">
        <v>71919.07</v>
      </c>
      <c r="D160" s="11">
        <v>71919.07</v>
      </c>
      <c r="E160" s="11">
        <v>74085.12</v>
      </c>
      <c r="F160" s="11">
        <f>C160+D160+E160</f>
        <v>217923.26</v>
      </c>
      <c r="G160" s="11" t="e">
        <f>#REF!-F160</f>
        <v>#REF!</v>
      </c>
      <c r="H160" s="11">
        <v>370425.6</v>
      </c>
    </row>
    <row r="161" spans="1:8" ht="51" customHeight="1">
      <c r="A161" s="33"/>
      <c r="B161" s="12" t="s">
        <v>49</v>
      </c>
      <c r="C161" s="11">
        <v>0</v>
      </c>
      <c r="D161" s="11">
        <v>0</v>
      </c>
      <c r="E161" s="11">
        <v>0</v>
      </c>
      <c r="F161" s="11">
        <f>C161+D161+E161</f>
        <v>0</v>
      </c>
      <c r="G161" s="11" t="e">
        <f>#REF!-F161</f>
        <v>#REF!</v>
      </c>
      <c r="H161" s="11">
        <v>0</v>
      </c>
    </row>
    <row r="162" spans="1:8" ht="43.5" customHeight="1">
      <c r="A162" s="33"/>
      <c r="B162" s="5" t="s">
        <v>47</v>
      </c>
      <c r="C162" s="16">
        <f aca="true" t="shared" si="35" ref="C162:H162">C163+C164</f>
        <v>49613.31</v>
      </c>
      <c r="D162" s="16">
        <f t="shared" si="35"/>
        <v>211481.42</v>
      </c>
      <c r="E162" s="16">
        <f t="shared" si="35"/>
        <v>418420.7</v>
      </c>
      <c r="F162" s="16">
        <f t="shared" si="35"/>
        <v>679515.4299999999</v>
      </c>
      <c r="G162" s="16" t="e">
        <f t="shared" si="35"/>
        <v>#REF!</v>
      </c>
      <c r="H162" s="16">
        <f t="shared" si="35"/>
        <v>1077580.05</v>
      </c>
    </row>
    <row r="163" spans="1:8" ht="33" customHeight="1">
      <c r="A163" s="33"/>
      <c r="B163" s="12" t="s">
        <v>46</v>
      </c>
      <c r="C163" s="11">
        <v>49613.31</v>
      </c>
      <c r="D163" s="11">
        <v>0</v>
      </c>
      <c r="E163" s="11">
        <v>0</v>
      </c>
      <c r="F163" s="11">
        <f>C163+D163+E163</f>
        <v>49613.31</v>
      </c>
      <c r="G163" s="11" t="e">
        <f>#REF!-F163</f>
        <v>#REF!</v>
      </c>
      <c r="H163" s="11">
        <v>145309.38</v>
      </c>
    </row>
    <row r="164" spans="1:8" ht="50.25" customHeight="1">
      <c r="A164" s="33"/>
      <c r="B164" s="12" t="s">
        <v>62</v>
      </c>
      <c r="C164" s="11">
        <v>0</v>
      </c>
      <c r="D164" s="11">
        <v>211481.42</v>
      </c>
      <c r="E164" s="11">
        <v>418420.7</v>
      </c>
      <c r="F164" s="11">
        <f>C164+D164+E164</f>
        <v>629902.12</v>
      </c>
      <c r="G164" s="11" t="e">
        <f>#REF!-F164</f>
        <v>#REF!</v>
      </c>
      <c r="H164" s="11">
        <v>932270.67</v>
      </c>
    </row>
    <row r="165" spans="1:8" ht="43.5" customHeight="1">
      <c r="A165" s="33"/>
      <c r="B165" s="5" t="s">
        <v>22</v>
      </c>
      <c r="C165" s="16">
        <f aca="true" t="shared" si="36" ref="C165:H165">C166</f>
        <v>22828.96</v>
      </c>
      <c r="D165" s="16">
        <f t="shared" si="36"/>
        <v>45657.92</v>
      </c>
      <c r="E165" s="16">
        <f t="shared" si="36"/>
        <v>0</v>
      </c>
      <c r="F165" s="16">
        <f t="shared" si="36"/>
        <v>68486.88</v>
      </c>
      <c r="G165" s="16" t="e">
        <f t="shared" si="36"/>
        <v>#REF!</v>
      </c>
      <c r="H165" s="16">
        <f t="shared" si="36"/>
        <v>47623.41</v>
      </c>
    </row>
    <row r="166" spans="1:8" ht="33" customHeight="1">
      <c r="A166" s="33"/>
      <c r="B166" s="12" t="s">
        <v>46</v>
      </c>
      <c r="C166" s="11">
        <v>22828.96</v>
      </c>
      <c r="D166" s="11">
        <v>45657.92</v>
      </c>
      <c r="E166" s="11">
        <v>0</v>
      </c>
      <c r="F166" s="11">
        <f>C166+D166+E166</f>
        <v>68486.88</v>
      </c>
      <c r="G166" s="11" t="e">
        <f>#REF!-F166</f>
        <v>#REF!</v>
      </c>
      <c r="H166" s="11">
        <v>47623.41</v>
      </c>
    </row>
    <row r="167" spans="1:8" ht="43.5" customHeight="1">
      <c r="A167" s="33"/>
      <c r="B167" s="5" t="s">
        <v>12</v>
      </c>
      <c r="C167" s="16">
        <f aca="true" t="shared" si="37" ref="C167:H167">C168+C169</f>
        <v>0</v>
      </c>
      <c r="D167" s="16">
        <f t="shared" si="37"/>
        <v>345820.08</v>
      </c>
      <c r="E167" s="16">
        <f t="shared" si="37"/>
        <v>131753.32</v>
      </c>
      <c r="F167" s="16">
        <f t="shared" si="37"/>
        <v>477573.4</v>
      </c>
      <c r="G167" s="16" t="e">
        <f t="shared" si="37"/>
        <v>#REF!</v>
      </c>
      <c r="H167" s="16">
        <f t="shared" si="37"/>
        <v>127211.18</v>
      </c>
    </row>
    <row r="168" spans="1:8" ht="51" customHeight="1">
      <c r="A168" s="33"/>
      <c r="B168" s="12" t="s">
        <v>49</v>
      </c>
      <c r="C168" s="11">
        <v>0</v>
      </c>
      <c r="D168" s="11">
        <v>345820.08</v>
      </c>
      <c r="E168" s="11">
        <v>131753.32</v>
      </c>
      <c r="F168" s="11">
        <f>C168+D168+E168</f>
        <v>477573.4</v>
      </c>
      <c r="G168" s="11" t="e">
        <f>#REF!-F168</f>
        <v>#REF!</v>
      </c>
      <c r="H168" s="11">
        <v>127211.18</v>
      </c>
    </row>
    <row r="169" spans="1:8" ht="51" customHeight="1">
      <c r="A169" s="33"/>
      <c r="B169" s="12" t="s">
        <v>66</v>
      </c>
      <c r="C169" s="11">
        <v>0</v>
      </c>
      <c r="D169" s="11">
        <v>0</v>
      </c>
      <c r="E169" s="11">
        <v>0</v>
      </c>
      <c r="F169" s="11">
        <f>C169+D169+E169</f>
        <v>0</v>
      </c>
      <c r="G169" s="11" t="e">
        <f>#REF!-F169</f>
        <v>#REF!</v>
      </c>
      <c r="H169" s="11">
        <v>0</v>
      </c>
    </row>
    <row r="170" spans="1:8" ht="43.5" customHeight="1">
      <c r="A170" s="33"/>
      <c r="B170" s="5" t="s">
        <v>33</v>
      </c>
      <c r="C170" s="16">
        <f aca="true" t="shared" si="38" ref="C170:H170">C171</f>
        <v>11994.36</v>
      </c>
      <c r="D170" s="16">
        <f t="shared" si="38"/>
        <v>23988.72</v>
      </c>
      <c r="E170" s="16">
        <f t="shared" si="38"/>
        <v>0</v>
      </c>
      <c r="F170" s="16">
        <f t="shared" si="38"/>
        <v>35983.08</v>
      </c>
      <c r="G170" s="16" t="e">
        <f t="shared" si="38"/>
        <v>#REF!</v>
      </c>
      <c r="H170" s="16">
        <f t="shared" si="38"/>
        <v>74140.06</v>
      </c>
    </row>
    <row r="171" spans="1:8" ht="51" customHeight="1">
      <c r="A171" s="33"/>
      <c r="B171" s="12" t="s">
        <v>48</v>
      </c>
      <c r="C171" s="11">
        <v>11994.36</v>
      </c>
      <c r="D171" s="11">
        <v>23988.72</v>
      </c>
      <c r="E171" s="11">
        <v>0</v>
      </c>
      <c r="F171" s="11">
        <f>C171+D171+E171</f>
        <v>35983.08</v>
      </c>
      <c r="G171" s="11" t="e">
        <f>#REF!-F171</f>
        <v>#REF!</v>
      </c>
      <c r="H171" s="11">
        <v>74140.06</v>
      </c>
    </row>
    <row r="172" spans="1:8" ht="55.5" customHeight="1">
      <c r="A172" s="33"/>
      <c r="B172" s="5" t="s">
        <v>50</v>
      </c>
      <c r="C172" s="16">
        <f aca="true" t="shared" si="39" ref="C172:H172">C173+C174+C175+C176+C177</f>
        <v>12978.25</v>
      </c>
      <c r="D172" s="16">
        <f t="shared" si="39"/>
        <v>27824.14</v>
      </c>
      <c r="E172" s="16">
        <f t="shared" si="39"/>
        <v>3536668.17</v>
      </c>
      <c r="F172" s="16">
        <f t="shared" si="39"/>
        <v>3577470.56</v>
      </c>
      <c r="G172" s="16" t="e">
        <f t="shared" si="39"/>
        <v>#REF!</v>
      </c>
      <c r="H172" s="16">
        <f t="shared" si="39"/>
        <v>1440803.26</v>
      </c>
    </row>
    <row r="173" spans="1:8" ht="50.25" customHeight="1">
      <c r="A173" s="33"/>
      <c r="B173" s="12" t="s">
        <v>36</v>
      </c>
      <c r="C173" s="11">
        <v>0</v>
      </c>
      <c r="D173" s="11">
        <v>0</v>
      </c>
      <c r="E173" s="11">
        <v>0</v>
      </c>
      <c r="F173" s="11">
        <f>C173+D173+E173</f>
        <v>0</v>
      </c>
      <c r="G173" s="11" t="e">
        <f>#REF!-F173</f>
        <v>#REF!</v>
      </c>
      <c r="H173" s="11">
        <v>0</v>
      </c>
    </row>
    <row r="174" spans="1:8" ht="48" customHeight="1">
      <c r="A174" s="33"/>
      <c r="B174" s="12" t="s">
        <v>4</v>
      </c>
      <c r="C174" s="11">
        <v>0</v>
      </c>
      <c r="D174" s="11">
        <v>0</v>
      </c>
      <c r="E174" s="11">
        <v>0</v>
      </c>
      <c r="F174" s="11">
        <f>C174+D174+E174</f>
        <v>0</v>
      </c>
      <c r="G174" s="11" t="e">
        <f>#REF!-F174</f>
        <v>#REF!</v>
      </c>
      <c r="H174" s="11">
        <v>0</v>
      </c>
    </row>
    <row r="175" spans="1:8" ht="51" customHeight="1">
      <c r="A175" s="33"/>
      <c r="B175" s="12" t="s">
        <v>6</v>
      </c>
      <c r="C175" s="11">
        <v>2267.91</v>
      </c>
      <c r="D175" s="11">
        <v>11758.6</v>
      </c>
      <c r="E175" s="11">
        <v>5393.06</v>
      </c>
      <c r="F175" s="11">
        <f>C175+D175+E175</f>
        <v>19419.57</v>
      </c>
      <c r="G175" s="11" t="e">
        <f>#REF!-F175</f>
        <v>#REF!</v>
      </c>
      <c r="H175" s="11">
        <v>36907.85</v>
      </c>
    </row>
    <row r="176" spans="1:8" ht="32.25" customHeight="1">
      <c r="A176" s="33"/>
      <c r="B176" s="12" t="s">
        <v>51</v>
      </c>
      <c r="C176" s="11">
        <v>10710.34</v>
      </c>
      <c r="D176" s="11">
        <v>16065.54</v>
      </c>
      <c r="E176" s="11">
        <v>0</v>
      </c>
      <c r="F176" s="11">
        <f>C176+D176+E176</f>
        <v>26775.88</v>
      </c>
      <c r="G176" s="11" t="e">
        <f>#REF!-F176</f>
        <v>#REF!</v>
      </c>
      <c r="H176" s="11">
        <v>0</v>
      </c>
    </row>
    <row r="177" spans="1:8" ht="51" customHeight="1">
      <c r="A177" s="33"/>
      <c r="B177" s="12" t="s">
        <v>96</v>
      </c>
      <c r="C177" s="11">
        <v>0</v>
      </c>
      <c r="D177" s="11">
        <v>0</v>
      </c>
      <c r="E177" s="11">
        <v>3531275.11</v>
      </c>
      <c r="F177" s="11">
        <f>C177+D177+E177</f>
        <v>3531275.11</v>
      </c>
      <c r="G177" s="11" t="e">
        <f>#REF!-F177</f>
        <v>#REF!</v>
      </c>
      <c r="H177" s="11">
        <v>1403895.41</v>
      </c>
    </row>
    <row r="178" spans="1:8" ht="55.5" customHeight="1">
      <c r="A178" s="33"/>
      <c r="B178" s="5" t="s">
        <v>41</v>
      </c>
      <c r="C178" s="16">
        <f aca="true" t="shared" si="40" ref="C178:H178">C179</f>
        <v>0</v>
      </c>
      <c r="D178" s="16">
        <f t="shared" si="40"/>
        <v>31755.08</v>
      </c>
      <c r="E178" s="16">
        <f t="shared" si="40"/>
        <v>15870.75</v>
      </c>
      <c r="F178" s="16">
        <f t="shared" si="40"/>
        <v>47625.83</v>
      </c>
      <c r="G178" s="16" t="e">
        <f t="shared" si="40"/>
        <v>#REF!</v>
      </c>
      <c r="H178" s="16">
        <f t="shared" si="40"/>
        <v>0</v>
      </c>
    </row>
    <row r="179" spans="1:8" ht="51" customHeight="1">
      <c r="A179" s="33"/>
      <c r="B179" s="12" t="s">
        <v>4</v>
      </c>
      <c r="C179" s="11">
        <v>0</v>
      </c>
      <c r="D179" s="11">
        <v>31755.08</v>
      </c>
      <c r="E179" s="11">
        <v>15870.75</v>
      </c>
      <c r="F179" s="11">
        <f>C179+D179+E179</f>
        <v>47625.83</v>
      </c>
      <c r="G179" s="11" t="e">
        <f>#REF!-F179</f>
        <v>#REF!</v>
      </c>
      <c r="H179" s="11">
        <v>0</v>
      </c>
    </row>
    <row r="180" spans="1:8" ht="55.5" customHeight="1">
      <c r="A180" s="33"/>
      <c r="B180" s="5" t="s">
        <v>53</v>
      </c>
      <c r="C180" s="16">
        <f aca="true" t="shared" si="41" ref="C180:H180">C181+C182+C183</f>
        <v>0</v>
      </c>
      <c r="D180" s="16">
        <f t="shared" si="41"/>
        <v>0</v>
      </c>
      <c r="E180" s="16">
        <f t="shared" si="41"/>
        <v>4902603.7</v>
      </c>
      <c r="F180" s="16">
        <f t="shared" si="41"/>
        <v>4902603.7</v>
      </c>
      <c r="G180" s="16" t="e">
        <f t="shared" si="41"/>
        <v>#REF!</v>
      </c>
      <c r="H180" s="16">
        <f t="shared" si="41"/>
        <v>10855765.35</v>
      </c>
    </row>
    <row r="181" spans="1:8" ht="51" customHeight="1">
      <c r="A181" s="33"/>
      <c r="B181" s="12" t="s">
        <v>96</v>
      </c>
      <c r="C181" s="11">
        <v>0</v>
      </c>
      <c r="D181" s="11">
        <v>0</v>
      </c>
      <c r="E181" s="11">
        <v>4902603.7</v>
      </c>
      <c r="F181" s="11">
        <f>C181+D181+E181</f>
        <v>4902603.7</v>
      </c>
      <c r="G181" s="11" t="e">
        <f>#REF!-F181</f>
        <v>#REF!</v>
      </c>
      <c r="H181" s="11">
        <v>10855765.35</v>
      </c>
    </row>
    <row r="182" spans="1:8" ht="51" customHeight="1">
      <c r="A182" s="33"/>
      <c r="B182" s="12" t="s">
        <v>36</v>
      </c>
      <c r="C182" s="11">
        <v>0</v>
      </c>
      <c r="D182" s="11">
        <v>0</v>
      </c>
      <c r="E182" s="11">
        <v>0</v>
      </c>
      <c r="F182" s="11">
        <f>C182+D182+E182</f>
        <v>0</v>
      </c>
      <c r="G182" s="11" t="e">
        <f>#REF!-F182</f>
        <v>#REF!</v>
      </c>
      <c r="H182" s="11">
        <v>0</v>
      </c>
    </row>
    <row r="183" spans="1:8" ht="51" customHeight="1">
      <c r="A183" s="33"/>
      <c r="B183" s="12" t="s">
        <v>4</v>
      </c>
      <c r="C183" s="11">
        <v>0</v>
      </c>
      <c r="D183" s="11">
        <v>0</v>
      </c>
      <c r="E183" s="11">
        <v>0</v>
      </c>
      <c r="F183" s="11">
        <f>C183+D183+E183</f>
        <v>0</v>
      </c>
      <c r="G183" s="11" t="e">
        <f>#REF!-F183</f>
        <v>#REF!</v>
      </c>
      <c r="H183" s="11">
        <v>0</v>
      </c>
    </row>
    <row r="184" spans="1:8" ht="55.5" customHeight="1">
      <c r="A184" s="33"/>
      <c r="B184" s="5" t="s">
        <v>58</v>
      </c>
      <c r="C184" s="16">
        <f aca="true" t="shared" si="42" ref="C184:H184">C185</f>
        <v>0</v>
      </c>
      <c r="D184" s="16">
        <f t="shared" si="42"/>
        <v>20056.52</v>
      </c>
      <c r="E184" s="16">
        <f t="shared" si="42"/>
        <v>4195.28</v>
      </c>
      <c r="F184" s="16">
        <f t="shared" si="42"/>
        <v>24251.8</v>
      </c>
      <c r="G184" s="16" t="e">
        <f t="shared" si="42"/>
        <v>#REF!</v>
      </c>
      <c r="H184" s="16">
        <f t="shared" si="42"/>
        <v>16781.11</v>
      </c>
    </row>
    <row r="185" spans="1:8" ht="51" customHeight="1">
      <c r="A185" s="33"/>
      <c r="B185" s="12" t="s">
        <v>46</v>
      </c>
      <c r="C185" s="11">
        <v>0</v>
      </c>
      <c r="D185" s="11">
        <v>20056.52</v>
      </c>
      <c r="E185" s="11">
        <v>4195.28</v>
      </c>
      <c r="F185" s="11">
        <f>C185+D185+E185</f>
        <v>24251.8</v>
      </c>
      <c r="G185" s="11" t="e">
        <f>#REF!-F185</f>
        <v>#REF!</v>
      </c>
      <c r="H185" s="11">
        <v>16781.11</v>
      </c>
    </row>
    <row r="186" spans="1:8" ht="54.75" customHeight="1">
      <c r="A186" s="34"/>
      <c r="B186" s="5" t="s">
        <v>7</v>
      </c>
      <c r="C186" s="16">
        <f aca="true" t="shared" si="43" ref="C186:H186">C106+C114+C126+C134+C138+C144+C147+C150+C153+C156+C158+C162+C165+C167+C170+C172+C178+C180+C184</f>
        <v>2707318.27</v>
      </c>
      <c r="D186" s="16">
        <f t="shared" si="43"/>
        <v>5912865.8199999975</v>
      </c>
      <c r="E186" s="16">
        <f t="shared" si="43"/>
        <v>14829698.319999998</v>
      </c>
      <c r="F186" s="16">
        <f t="shared" si="43"/>
        <v>23449882.41</v>
      </c>
      <c r="G186" s="16" t="e">
        <f t="shared" si="43"/>
        <v>#REF!</v>
      </c>
      <c r="H186" s="16">
        <f t="shared" si="43"/>
        <v>22425792.299999997</v>
      </c>
    </row>
    <row r="187" spans="1:8" ht="28.5" customHeight="1">
      <c r="A187" s="38" t="s">
        <v>86</v>
      </c>
      <c r="B187" s="12" t="s">
        <v>19</v>
      </c>
      <c r="C187" s="11">
        <v>12992.8</v>
      </c>
      <c r="D187" s="11">
        <v>13030.95</v>
      </c>
      <c r="E187" s="11">
        <v>25121.23</v>
      </c>
      <c r="F187" s="11">
        <f>C187+D187+E187</f>
        <v>51144.979999999996</v>
      </c>
      <c r="G187" s="11" t="e">
        <f>#REF!-F187</f>
        <v>#REF!</v>
      </c>
      <c r="H187" s="11">
        <v>40166.5</v>
      </c>
    </row>
    <row r="188" spans="1:8" ht="28.5" customHeight="1">
      <c r="A188" s="39"/>
      <c r="B188" s="12" t="s">
        <v>3</v>
      </c>
      <c r="C188" s="11">
        <v>43449.58</v>
      </c>
      <c r="D188" s="11">
        <v>43449.58</v>
      </c>
      <c r="E188" s="11">
        <v>83604.36</v>
      </c>
      <c r="F188" s="11">
        <f>C188+D188+E188</f>
        <v>170503.52000000002</v>
      </c>
      <c r="G188" s="11" t="e">
        <f>#REF!-F188</f>
        <v>#REF!</v>
      </c>
      <c r="H188" s="11">
        <v>0</v>
      </c>
    </row>
    <row r="189" spans="1:8" ht="28.5" customHeight="1">
      <c r="A189" s="39"/>
      <c r="B189" s="12" t="s">
        <v>40</v>
      </c>
      <c r="C189" s="11">
        <v>114484.34</v>
      </c>
      <c r="D189" s="11">
        <v>114501.78</v>
      </c>
      <c r="E189" s="11">
        <v>219678.38</v>
      </c>
      <c r="F189" s="11">
        <f>C189+D189+E189</f>
        <v>448664.5</v>
      </c>
      <c r="G189" s="11" t="e">
        <f>#REF!-F189</f>
        <v>#REF!</v>
      </c>
      <c r="H189" s="11">
        <v>306284.46</v>
      </c>
    </row>
    <row r="190" spans="1:8" ht="43.5" customHeight="1">
      <c r="A190" s="40"/>
      <c r="B190" s="5" t="s">
        <v>7</v>
      </c>
      <c r="C190" s="16">
        <f>C189+C188+C187</f>
        <v>170926.71999999997</v>
      </c>
      <c r="D190" s="16">
        <f>D189+D188+D187</f>
        <v>170982.31</v>
      </c>
      <c r="E190" s="16">
        <f>E189+E188+E187</f>
        <v>328403.97</v>
      </c>
      <c r="F190" s="16">
        <f>F189+F188+F187</f>
        <v>670313</v>
      </c>
      <c r="G190" s="16" t="e">
        <f>G189+G188+G187</f>
        <v>#REF!</v>
      </c>
      <c r="H190" s="16">
        <f>H189+H188+H187</f>
        <v>346450.96</v>
      </c>
    </row>
    <row r="191" spans="1:8" s="22" customFormat="1" ht="28.5" customHeight="1">
      <c r="A191" s="41" t="s">
        <v>99</v>
      </c>
      <c r="B191" s="20" t="s">
        <v>19</v>
      </c>
      <c r="C191" s="21">
        <v>0</v>
      </c>
      <c r="D191" s="21">
        <v>0</v>
      </c>
      <c r="E191" s="21">
        <v>3073.77</v>
      </c>
      <c r="F191" s="21">
        <f>C191+D191+E191</f>
        <v>3073.77</v>
      </c>
      <c r="G191" s="21" t="e">
        <f>#REF!-F191</f>
        <v>#REF!</v>
      </c>
      <c r="H191" s="21">
        <v>0</v>
      </c>
    </row>
    <row r="192" spans="1:8" s="22" customFormat="1" ht="28.5" customHeight="1">
      <c r="A192" s="41"/>
      <c r="B192" s="20" t="s">
        <v>3</v>
      </c>
      <c r="C192" s="21">
        <v>833</v>
      </c>
      <c r="D192" s="21">
        <v>5623.94</v>
      </c>
      <c r="E192" s="21">
        <v>2256.84</v>
      </c>
      <c r="F192" s="21">
        <f>C192+D192+E192</f>
        <v>8713.779999999999</v>
      </c>
      <c r="G192" s="21" t="e">
        <f>#REF!-F192</f>
        <v>#REF!</v>
      </c>
      <c r="H192" s="21">
        <v>4383.84</v>
      </c>
    </row>
    <row r="193" spans="1:8" s="22" customFormat="1" ht="28.5" customHeight="1">
      <c r="A193" s="41"/>
      <c r="B193" s="20" t="s">
        <v>40</v>
      </c>
      <c r="C193" s="21">
        <v>618.8</v>
      </c>
      <c r="D193" s="21">
        <v>9758</v>
      </c>
      <c r="E193" s="21">
        <v>0</v>
      </c>
      <c r="F193" s="21">
        <f>C193+D193+E193</f>
        <v>10376.8</v>
      </c>
      <c r="G193" s="21" t="e">
        <f>#REF!-F193</f>
        <v>#REF!</v>
      </c>
      <c r="H193" s="21">
        <v>7927.45</v>
      </c>
    </row>
    <row r="194" spans="1:8" s="22" customFormat="1" ht="52.5" customHeight="1">
      <c r="A194" s="41"/>
      <c r="B194" s="23" t="s">
        <v>7</v>
      </c>
      <c r="C194" s="26">
        <f aca="true" t="shared" si="44" ref="C194:H194">C193+C192+C191</f>
        <v>1451.8</v>
      </c>
      <c r="D194" s="26">
        <f t="shared" si="44"/>
        <v>15381.939999999999</v>
      </c>
      <c r="E194" s="26">
        <f t="shared" si="44"/>
        <v>5330.610000000001</v>
      </c>
      <c r="F194" s="26">
        <f t="shared" si="44"/>
        <v>22164.35</v>
      </c>
      <c r="G194" s="26" t="e">
        <f t="shared" si="44"/>
        <v>#REF!</v>
      </c>
      <c r="H194" s="26">
        <f t="shared" si="44"/>
        <v>12311.29</v>
      </c>
    </row>
    <row r="195" spans="1:8" s="22" customFormat="1" ht="35.25" customHeight="1">
      <c r="A195" s="42" t="s">
        <v>100</v>
      </c>
      <c r="B195" s="23" t="s">
        <v>101</v>
      </c>
      <c r="C195" s="24">
        <f aca="true" t="shared" si="45" ref="C195:H195">C196+C197+C198+C199</f>
        <v>0</v>
      </c>
      <c r="D195" s="24">
        <f t="shared" si="45"/>
        <v>148673.82</v>
      </c>
      <c r="E195" s="24">
        <f t="shared" si="45"/>
        <v>327069.76</v>
      </c>
      <c r="F195" s="24">
        <f t="shared" si="45"/>
        <v>475743.5800000001</v>
      </c>
      <c r="G195" s="24" t="e">
        <f t="shared" si="45"/>
        <v>#REF!</v>
      </c>
      <c r="H195" s="24">
        <f t="shared" si="45"/>
        <v>0</v>
      </c>
    </row>
    <row r="196" spans="1:8" s="22" customFormat="1" ht="28.5" customHeight="1">
      <c r="A196" s="43"/>
      <c r="B196" s="20" t="s">
        <v>102</v>
      </c>
      <c r="C196" s="21">
        <v>0</v>
      </c>
      <c r="D196" s="21">
        <v>95434.95</v>
      </c>
      <c r="E196" s="21">
        <v>190809.95</v>
      </c>
      <c r="F196" s="21">
        <f>C196+D196+E196</f>
        <v>286244.9</v>
      </c>
      <c r="G196" s="21" t="e">
        <f>#REF!-F196</f>
        <v>#REF!</v>
      </c>
      <c r="H196" s="21">
        <v>0</v>
      </c>
    </row>
    <row r="197" spans="1:8" s="22" customFormat="1" ht="34.5" customHeight="1">
      <c r="A197" s="43"/>
      <c r="B197" s="20" t="s">
        <v>103</v>
      </c>
      <c r="C197" s="21">
        <v>0</v>
      </c>
      <c r="D197" s="21">
        <v>0</v>
      </c>
      <c r="E197" s="21">
        <v>29947.75</v>
      </c>
      <c r="F197" s="21">
        <f>C197+D197+E197</f>
        <v>29947.75</v>
      </c>
      <c r="G197" s="21" t="e">
        <f>#REF!-F197</f>
        <v>#REF!</v>
      </c>
      <c r="H197" s="21">
        <v>0</v>
      </c>
    </row>
    <row r="198" spans="1:8" s="22" customFormat="1" ht="48.75" customHeight="1">
      <c r="A198" s="43"/>
      <c r="B198" s="20" t="s">
        <v>104</v>
      </c>
      <c r="C198" s="21">
        <v>0</v>
      </c>
      <c r="D198" s="21">
        <v>32237.84</v>
      </c>
      <c r="E198" s="21">
        <v>42002.06</v>
      </c>
      <c r="F198" s="21">
        <f>C198+D198+E198</f>
        <v>74239.9</v>
      </c>
      <c r="G198" s="21" t="e">
        <f>#REF!-F198</f>
        <v>#REF!</v>
      </c>
      <c r="H198" s="21">
        <v>0</v>
      </c>
    </row>
    <row r="199" spans="1:8" s="22" customFormat="1" ht="34.5" customHeight="1">
      <c r="A199" s="43"/>
      <c r="B199" s="20" t="s">
        <v>105</v>
      </c>
      <c r="C199" s="21">
        <v>0</v>
      </c>
      <c r="D199" s="21">
        <v>21001.03</v>
      </c>
      <c r="E199" s="21">
        <v>64310</v>
      </c>
      <c r="F199" s="21">
        <f>C199+D199+E199</f>
        <v>85311.03</v>
      </c>
      <c r="G199" s="21" t="e">
        <f>#REF!-F199</f>
        <v>#REF!</v>
      </c>
      <c r="H199" s="21">
        <v>0</v>
      </c>
    </row>
    <row r="200" spans="1:8" s="22" customFormat="1" ht="40.5" customHeight="1">
      <c r="A200" s="43"/>
      <c r="B200" s="23" t="s">
        <v>23</v>
      </c>
      <c r="C200" s="24">
        <f aca="true" t="shared" si="46" ref="C200:H200">C201+C202+C203+C204</f>
        <v>0</v>
      </c>
      <c r="D200" s="24">
        <f t="shared" si="46"/>
        <v>0</v>
      </c>
      <c r="E200" s="24">
        <f t="shared" si="46"/>
        <v>224948.75</v>
      </c>
      <c r="F200" s="24">
        <f t="shared" si="46"/>
        <v>224948.75</v>
      </c>
      <c r="G200" s="24" t="e">
        <f t="shared" si="46"/>
        <v>#REF!</v>
      </c>
      <c r="H200" s="24">
        <f t="shared" si="46"/>
        <v>0</v>
      </c>
    </row>
    <row r="201" spans="1:8" s="22" customFormat="1" ht="28.5" customHeight="1">
      <c r="A201" s="43"/>
      <c r="B201" s="20" t="s">
        <v>102</v>
      </c>
      <c r="C201" s="21">
        <v>0</v>
      </c>
      <c r="D201" s="21">
        <v>0</v>
      </c>
      <c r="E201" s="21">
        <v>192712</v>
      </c>
      <c r="F201" s="21">
        <f>C201+D201+E201</f>
        <v>192712</v>
      </c>
      <c r="G201" s="21" t="e">
        <f>#REF!-F201</f>
        <v>#REF!</v>
      </c>
      <c r="H201" s="21">
        <v>0</v>
      </c>
    </row>
    <row r="202" spans="1:8" s="22" customFormat="1" ht="39.75" customHeight="1">
      <c r="A202" s="43"/>
      <c r="B202" s="20" t="s">
        <v>103</v>
      </c>
      <c r="C202" s="21">
        <v>0</v>
      </c>
      <c r="D202" s="21">
        <v>0</v>
      </c>
      <c r="E202" s="21">
        <v>0</v>
      </c>
      <c r="F202" s="21">
        <f>C202+D202+E202</f>
        <v>0</v>
      </c>
      <c r="G202" s="21" t="e">
        <f>#REF!-F202</f>
        <v>#REF!</v>
      </c>
      <c r="H202" s="21">
        <v>0</v>
      </c>
    </row>
    <row r="203" spans="1:8" s="22" customFormat="1" ht="34.5" customHeight="1">
      <c r="A203" s="43"/>
      <c r="B203" s="20" t="s">
        <v>104</v>
      </c>
      <c r="C203" s="21">
        <v>0</v>
      </c>
      <c r="D203" s="21">
        <v>0</v>
      </c>
      <c r="E203" s="21">
        <v>0</v>
      </c>
      <c r="F203" s="21">
        <f>C203+D203+E203</f>
        <v>0</v>
      </c>
      <c r="G203" s="21" t="e">
        <f>#REF!-F203</f>
        <v>#REF!</v>
      </c>
      <c r="H203" s="21">
        <v>0</v>
      </c>
    </row>
    <row r="204" spans="1:8" s="22" customFormat="1" ht="38.25" customHeight="1">
      <c r="A204" s="43"/>
      <c r="B204" s="20" t="s">
        <v>105</v>
      </c>
      <c r="C204" s="21">
        <v>0</v>
      </c>
      <c r="D204" s="21">
        <v>0</v>
      </c>
      <c r="E204" s="21">
        <v>32236.75</v>
      </c>
      <c r="F204" s="21">
        <f>C204+D204+E204</f>
        <v>32236.75</v>
      </c>
      <c r="G204" s="21" t="e">
        <f>#REF!-F204</f>
        <v>#REF!</v>
      </c>
      <c r="H204" s="21">
        <v>0</v>
      </c>
    </row>
    <row r="205" spans="1:8" s="22" customFormat="1" ht="33" customHeight="1">
      <c r="A205" s="43"/>
      <c r="B205" s="23" t="s">
        <v>35</v>
      </c>
      <c r="C205" s="24">
        <f aca="true" t="shared" si="47" ref="C205:H205">C206+C207+C208+C209</f>
        <v>190874</v>
      </c>
      <c r="D205" s="24">
        <f t="shared" si="47"/>
        <v>0</v>
      </c>
      <c r="E205" s="24">
        <f t="shared" si="47"/>
        <v>416132.34</v>
      </c>
      <c r="F205" s="24">
        <f t="shared" si="47"/>
        <v>607006.34</v>
      </c>
      <c r="G205" s="24" t="e">
        <f t="shared" si="47"/>
        <v>#REF!</v>
      </c>
      <c r="H205" s="24">
        <f t="shared" si="47"/>
        <v>190874</v>
      </c>
    </row>
    <row r="206" spans="1:8" s="22" customFormat="1" ht="26.25" customHeight="1">
      <c r="A206" s="43"/>
      <c r="B206" s="20" t="s">
        <v>102</v>
      </c>
      <c r="C206" s="21">
        <v>190874</v>
      </c>
      <c r="D206" s="21">
        <v>0</v>
      </c>
      <c r="E206" s="21">
        <v>381740.5</v>
      </c>
      <c r="F206" s="21">
        <f>C206+D206+E206</f>
        <v>572614.5</v>
      </c>
      <c r="G206" s="21" t="e">
        <f>#REF!-F206</f>
        <v>#REF!</v>
      </c>
      <c r="H206" s="21">
        <v>190874</v>
      </c>
    </row>
    <row r="207" spans="1:8" s="22" customFormat="1" ht="33" customHeight="1">
      <c r="A207" s="43"/>
      <c r="B207" s="20" t="s">
        <v>103</v>
      </c>
      <c r="C207" s="21">
        <v>0</v>
      </c>
      <c r="D207" s="21">
        <v>0</v>
      </c>
      <c r="E207" s="21">
        <v>2153.84</v>
      </c>
      <c r="F207" s="21">
        <f>C207+D207+E207</f>
        <v>2153.84</v>
      </c>
      <c r="G207" s="21" t="e">
        <f>#REF!-F207</f>
        <v>#REF!</v>
      </c>
      <c r="H207" s="21">
        <v>0</v>
      </c>
    </row>
    <row r="208" spans="1:8" s="22" customFormat="1" ht="44.25" customHeight="1">
      <c r="A208" s="43"/>
      <c r="B208" s="20" t="s">
        <v>104</v>
      </c>
      <c r="C208" s="21">
        <v>0</v>
      </c>
      <c r="D208" s="21">
        <v>0</v>
      </c>
      <c r="E208" s="21">
        <v>0</v>
      </c>
      <c r="F208" s="21">
        <f>C208+D208+E208</f>
        <v>0</v>
      </c>
      <c r="G208" s="21" t="e">
        <f>#REF!-F208</f>
        <v>#REF!</v>
      </c>
      <c r="H208" s="21">
        <v>0</v>
      </c>
    </row>
    <row r="209" spans="1:8" s="22" customFormat="1" ht="33" customHeight="1">
      <c r="A209" s="43"/>
      <c r="B209" s="20" t="s">
        <v>105</v>
      </c>
      <c r="C209" s="21">
        <v>0</v>
      </c>
      <c r="D209" s="21">
        <v>0</v>
      </c>
      <c r="E209" s="21">
        <v>32238</v>
      </c>
      <c r="F209" s="21">
        <f>C209+D209+E209</f>
        <v>32238</v>
      </c>
      <c r="G209" s="21" t="e">
        <f>#REF!-F209</f>
        <v>#REF!</v>
      </c>
      <c r="H209" s="21">
        <v>0</v>
      </c>
    </row>
    <row r="210" spans="1:8" s="22" customFormat="1" ht="40.5" customHeight="1">
      <c r="A210" s="43"/>
      <c r="B210" s="23" t="s">
        <v>106</v>
      </c>
      <c r="C210" s="24">
        <f aca="true" t="shared" si="48" ref="C210:H210">C211+C212+C213+C214</f>
        <v>0</v>
      </c>
      <c r="D210" s="24">
        <f t="shared" si="48"/>
        <v>0</v>
      </c>
      <c r="E210" s="24">
        <f t="shared" si="48"/>
        <v>95375</v>
      </c>
      <c r="F210" s="24">
        <f t="shared" si="48"/>
        <v>95375</v>
      </c>
      <c r="G210" s="24" t="e">
        <f t="shared" si="48"/>
        <v>#REF!</v>
      </c>
      <c r="H210" s="24">
        <f t="shared" si="48"/>
        <v>0</v>
      </c>
    </row>
    <row r="211" spans="1:8" s="22" customFormat="1" ht="28.5" customHeight="1">
      <c r="A211" s="43"/>
      <c r="B211" s="20" t="s">
        <v>102</v>
      </c>
      <c r="C211" s="21">
        <v>0</v>
      </c>
      <c r="D211" s="21">
        <v>0</v>
      </c>
      <c r="E211" s="21">
        <v>95375</v>
      </c>
      <c r="F211" s="21">
        <f>C211+D211+E211</f>
        <v>95375</v>
      </c>
      <c r="G211" s="21" t="e">
        <f>#REF!-F211</f>
        <v>#REF!</v>
      </c>
      <c r="H211" s="21">
        <v>0</v>
      </c>
    </row>
    <row r="212" spans="1:8" s="22" customFormat="1" ht="39.75" customHeight="1">
      <c r="A212" s="43"/>
      <c r="B212" s="20" t="s">
        <v>103</v>
      </c>
      <c r="C212" s="21">
        <v>0</v>
      </c>
      <c r="D212" s="21">
        <v>0</v>
      </c>
      <c r="E212" s="21">
        <v>0</v>
      </c>
      <c r="F212" s="21">
        <f>C212+D212+E212</f>
        <v>0</v>
      </c>
      <c r="G212" s="21" t="e">
        <f>#REF!-F212</f>
        <v>#REF!</v>
      </c>
      <c r="H212" s="21">
        <v>0</v>
      </c>
    </row>
    <row r="213" spans="1:8" s="22" customFormat="1" ht="34.5" customHeight="1">
      <c r="A213" s="43"/>
      <c r="B213" s="20" t="s">
        <v>104</v>
      </c>
      <c r="C213" s="21">
        <v>0</v>
      </c>
      <c r="D213" s="21">
        <v>0</v>
      </c>
      <c r="E213" s="21">
        <v>0</v>
      </c>
      <c r="F213" s="21">
        <f>C213+D213+E213</f>
        <v>0</v>
      </c>
      <c r="G213" s="21" t="e">
        <f>#REF!-F213</f>
        <v>#REF!</v>
      </c>
      <c r="H213" s="21">
        <v>0</v>
      </c>
    </row>
    <row r="214" spans="1:8" s="22" customFormat="1" ht="38.25" customHeight="1">
      <c r="A214" s="43"/>
      <c r="B214" s="20" t="s">
        <v>105</v>
      </c>
      <c r="C214" s="21">
        <v>0</v>
      </c>
      <c r="D214" s="21">
        <v>0</v>
      </c>
      <c r="E214" s="21">
        <v>0</v>
      </c>
      <c r="F214" s="21">
        <f>C214+D214+E214</f>
        <v>0</v>
      </c>
      <c r="G214" s="21" t="e">
        <f>#REF!-F214</f>
        <v>#REF!</v>
      </c>
      <c r="H214" s="21">
        <v>0</v>
      </c>
    </row>
    <row r="215" spans="1:8" s="22" customFormat="1" ht="40.5" customHeight="1">
      <c r="A215" s="44"/>
      <c r="B215" s="23" t="s">
        <v>7</v>
      </c>
      <c r="C215" s="24">
        <f aca="true" t="shared" si="49" ref="C215:H215">C210+C205+C200+C195</f>
        <v>190874</v>
      </c>
      <c r="D215" s="24">
        <f t="shared" si="49"/>
        <v>148673.82</v>
      </c>
      <c r="E215" s="24">
        <f t="shared" si="49"/>
        <v>1063525.85</v>
      </c>
      <c r="F215" s="24">
        <f t="shared" si="49"/>
        <v>1403073.67</v>
      </c>
      <c r="G215" s="24" t="e">
        <f t="shared" si="49"/>
        <v>#REF!</v>
      </c>
      <c r="H215" s="24">
        <f t="shared" si="49"/>
        <v>190874</v>
      </c>
    </row>
    <row r="216" spans="1:8" s="22" customFormat="1" ht="28.5" customHeight="1">
      <c r="A216" s="45" t="s">
        <v>107</v>
      </c>
      <c r="B216" s="23" t="s">
        <v>16</v>
      </c>
      <c r="C216" s="24">
        <f aca="true" t="shared" si="50" ref="C216:H216">C217+C218+C219+C220</f>
        <v>170890.2</v>
      </c>
      <c r="D216" s="24">
        <f t="shared" si="50"/>
        <v>170892.38</v>
      </c>
      <c r="E216" s="24">
        <f t="shared" si="50"/>
        <v>176991.97</v>
      </c>
      <c r="F216" s="24">
        <f t="shared" si="50"/>
        <v>518774.55</v>
      </c>
      <c r="G216" s="24" t="e">
        <f t="shared" si="50"/>
        <v>#REF!</v>
      </c>
      <c r="H216" s="24">
        <f t="shared" si="50"/>
        <v>399413.06</v>
      </c>
    </row>
    <row r="217" spans="1:8" s="22" customFormat="1" ht="28.5" customHeight="1">
      <c r="A217" s="41"/>
      <c r="B217" s="20" t="s">
        <v>108</v>
      </c>
      <c r="C217" s="21">
        <v>170890.2</v>
      </c>
      <c r="D217" s="21">
        <v>170892.38</v>
      </c>
      <c r="E217" s="21">
        <v>165037.99</v>
      </c>
      <c r="F217" s="21">
        <f>C217+D217+E217</f>
        <v>506820.57</v>
      </c>
      <c r="G217" s="21" t="e">
        <f>#REF!-F217</f>
        <v>#REF!</v>
      </c>
      <c r="H217" s="21">
        <v>399413.06</v>
      </c>
    </row>
    <row r="218" spans="1:8" s="22" customFormat="1" ht="33.75" customHeight="1">
      <c r="A218" s="41"/>
      <c r="B218" s="20" t="s">
        <v>109</v>
      </c>
      <c r="C218" s="21">
        <v>0</v>
      </c>
      <c r="D218" s="21">
        <v>0</v>
      </c>
      <c r="E218" s="21">
        <v>6104</v>
      </c>
      <c r="F218" s="21">
        <f>C218+D218+E218</f>
        <v>6104</v>
      </c>
      <c r="G218" s="21" t="e">
        <f>#REF!-F218</f>
        <v>#REF!</v>
      </c>
      <c r="H218" s="21">
        <v>0</v>
      </c>
    </row>
    <row r="219" spans="1:8" s="22" customFormat="1" ht="28.5" customHeight="1">
      <c r="A219" s="41"/>
      <c r="B219" s="20" t="s">
        <v>110</v>
      </c>
      <c r="C219" s="21">
        <v>0</v>
      </c>
      <c r="D219" s="21">
        <v>0</v>
      </c>
      <c r="E219" s="21">
        <v>0</v>
      </c>
      <c r="F219" s="21">
        <f>C219+D219+E219</f>
        <v>0</v>
      </c>
      <c r="G219" s="21" t="e">
        <f>#REF!-F219</f>
        <v>#REF!</v>
      </c>
      <c r="H219" s="21">
        <v>0</v>
      </c>
    </row>
    <row r="220" spans="1:8" s="22" customFormat="1" ht="48" customHeight="1">
      <c r="A220" s="41"/>
      <c r="B220" s="20" t="s">
        <v>111</v>
      </c>
      <c r="C220" s="21">
        <v>0</v>
      </c>
      <c r="D220" s="21">
        <v>0</v>
      </c>
      <c r="E220" s="21">
        <v>5849.98</v>
      </c>
      <c r="F220" s="21">
        <f>C220+D220+E220</f>
        <v>5849.98</v>
      </c>
      <c r="G220" s="21" t="e">
        <f>#REF!-F220</f>
        <v>#REF!</v>
      </c>
      <c r="H220" s="21">
        <v>0</v>
      </c>
    </row>
    <row r="221" spans="1:8" s="22" customFormat="1" ht="37.5" customHeight="1">
      <c r="A221" s="41"/>
      <c r="B221" s="23" t="s">
        <v>112</v>
      </c>
      <c r="C221" s="24">
        <f aca="true" t="shared" si="51" ref="C221:H221">C222+C223+C224</f>
        <v>21304.05</v>
      </c>
      <c r="D221" s="24">
        <f t="shared" si="51"/>
        <v>46095.12</v>
      </c>
      <c r="E221" s="24">
        <f t="shared" si="51"/>
        <v>0</v>
      </c>
      <c r="F221" s="24">
        <f t="shared" si="51"/>
        <v>67399.17</v>
      </c>
      <c r="G221" s="24" t="e">
        <f t="shared" si="51"/>
        <v>#REF!</v>
      </c>
      <c r="H221" s="24">
        <f t="shared" si="51"/>
        <v>61310.92</v>
      </c>
    </row>
    <row r="222" spans="1:8" s="22" customFormat="1" ht="28.5" customHeight="1">
      <c r="A222" s="41"/>
      <c r="B222" s="20" t="s">
        <v>108</v>
      </c>
      <c r="C222" s="25">
        <v>21304.05</v>
      </c>
      <c r="D222" s="21">
        <v>43311.15</v>
      </c>
      <c r="E222" s="21">
        <v>0</v>
      </c>
      <c r="F222" s="21">
        <f>C222+D222+E222</f>
        <v>64615.2</v>
      </c>
      <c r="G222" s="21" t="e">
        <f>#REF!-F222</f>
        <v>#REF!</v>
      </c>
      <c r="H222" s="21">
        <v>55655.4</v>
      </c>
    </row>
    <row r="223" spans="1:8" s="22" customFormat="1" ht="33.75" customHeight="1">
      <c r="A223" s="41"/>
      <c r="B223" s="20" t="s">
        <v>110</v>
      </c>
      <c r="C223" s="21">
        <v>0</v>
      </c>
      <c r="D223" s="21">
        <v>0</v>
      </c>
      <c r="E223" s="21">
        <v>0</v>
      </c>
      <c r="F223" s="21">
        <f>C223+D223+E223</f>
        <v>0</v>
      </c>
      <c r="G223" s="21" t="e">
        <f>#REF!-F223</f>
        <v>#REF!</v>
      </c>
      <c r="H223" s="21">
        <v>0</v>
      </c>
    </row>
    <row r="224" spans="1:8" s="22" customFormat="1" ht="33.75" customHeight="1">
      <c r="A224" s="41"/>
      <c r="B224" s="20" t="s">
        <v>111</v>
      </c>
      <c r="C224" s="21">
        <v>0</v>
      </c>
      <c r="D224" s="21">
        <v>2783.97</v>
      </c>
      <c r="E224" s="21">
        <v>0</v>
      </c>
      <c r="F224" s="21">
        <f>C224+D224+E224</f>
        <v>2783.97</v>
      </c>
      <c r="G224" s="21" t="e">
        <f>#REF!-F224</f>
        <v>#REF!</v>
      </c>
      <c r="H224" s="21">
        <v>5655.52</v>
      </c>
    </row>
    <row r="225" spans="1:8" s="22" customFormat="1" ht="34.5" customHeight="1">
      <c r="A225" s="41"/>
      <c r="B225" s="23" t="s">
        <v>41</v>
      </c>
      <c r="C225" s="24">
        <f aca="true" t="shared" si="52" ref="C225:H225">C226+C227</f>
        <v>0</v>
      </c>
      <c r="D225" s="24">
        <f t="shared" si="52"/>
        <v>173482.22</v>
      </c>
      <c r="E225" s="24">
        <f t="shared" si="52"/>
        <v>249786.58</v>
      </c>
      <c r="F225" s="24">
        <f t="shared" si="52"/>
        <v>423268.8</v>
      </c>
      <c r="G225" s="24" t="e">
        <f t="shared" si="52"/>
        <v>#REF!</v>
      </c>
      <c r="H225" s="24">
        <f t="shared" si="52"/>
        <v>493392.86</v>
      </c>
    </row>
    <row r="226" spans="1:8" s="22" customFormat="1" ht="28.5" customHeight="1">
      <c r="A226" s="41"/>
      <c r="B226" s="20" t="s">
        <v>108</v>
      </c>
      <c r="C226" s="21">
        <v>0</v>
      </c>
      <c r="D226" s="21">
        <v>133588.22</v>
      </c>
      <c r="E226" s="21">
        <v>249786.58</v>
      </c>
      <c r="F226" s="21">
        <f>C226+D226+E226</f>
        <v>383374.8</v>
      </c>
      <c r="G226" s="21" t="e">
        <f>#REF!-F226</f>
        <v>#REF!</v>
      </c>
      <c r="H226" s="21">
        <v>442217.36</v>
      </c>
    </row>
    <row r="227" spans="1:8" s="22" customFormat="1" ht="45.75" customHeight="1">
      <c r="A227" s="41"/>
      <c r="B227" s="20" t="s">
        <v>111</v>
      </c>
      <c r="C227" s="21">
        <v>0</v>
      </c>
      <c r="D227" s="21">
        <v>39894</v>
      </c>
      <c r="E227" s="21">
        <v>0</v>
      </c>
      <c r="F227" s="21">
        <f>C227+D227+E227</f>
        <v>39894</v>
      </c>
      <c r="G227" s="21" t="e">
        <f>#REF!-F227</f>
        <v>#REF!</v>
      </c>
      <c r="H227" s="21">
        <v>51175.5</v>
      </c>
    </row>
    <row r="228" spans="1:8" s="22" customFormat="1" ht="35.25" customHeight="1">
      <c r="A228" s="41"/>
      <c r="B228" s="23" t="s">
        <v>113</v>
      </c>
      <c r="C228" s="24">
        <f aca="true" t="shared" si="53" ref="C228:H228">C229+C230+C231+C232+C233+C234</f>
        <v>1391998.9000000001</v>
      </c>
      <c r="D228" s="24">
        <f t="shared" si="53"/>
        <v>1392553.04</v>
      </c>
      <c r="E228" s="24">
        <f t="shared" si="53"/>
        <v>1377997.84</v>
      </c>
      <c r="F228" s="24">
        <f t="shared" si="53"/>
        <v>4162549.78</v>
      </c>
      <c r="G228" s="24" t="e">
        <f t="shared" si="53"/>
        <v>#REF!</v>
      </c>
      <c r="H228" s="24">
        <f t="shared" si="53"/>
        <v>5291657.45</v>
      </c>
    </row>
    <row r="229" spans="1:8" s="22" customFormat="1" ht="28.5" customHeight="1">
      <c r="A229" s="41"/>
      <c r="B229" s="20" t="s">
        <v>108</v>
      </c>
      <c r="C229" s="21">
        <v>1296651.81</v>
      </c>
      <c r="D229" s="21">
        <v>1296880.26</v>
      </c>
      <c r="E229" s="21">
        <v>1296955.25</v>
      </c>
      <c r="F229" s="21">
        <f aca="true" t="shared" si="54" ref="F229:F234">C229+D229+E229</f>
        <v>3890487.3200000003</v>
      </c>
      <c r="G229" s="21" t="e">
        <f>#REF!-F229</f>
        <v>#REF!</v>
      </c>
      <c r="H229" s="21">
        <v>5280016.25</v>
      </c>
    </row>
    <row r="230" spans="1:8" s="22" customFormat="1" ht="48.75" customHeight="1">
      <c r="A230" s="41"/>
      <c r="B230" s="20" t="s">
        <v>109</v>
      </c>
      <c r="C230" s="21">
        <v>0</v>
      </c>
      <c r="D230" s="21">
        <v>0</v>
      </c>
      <c r="E230" s="21">
        <v>0</v>
      </c>
      <c r="F230" s="21">
        <f t="shared" si="54"/>
        <v>0</v>
      </c>
      <c r="G230" s="21" t="e">
        <f>#REF!-F230</f>
        <v>#REF!</v>
      </c>
      <c r="H230" s="21">
        <v>0</v>
      </c>
    </row>
    <row r="231" spans="1:8" s="22" customFormat="1" ht="34.5" customHeight="1">
      <c r="A231" s="41"/>
      <c r="B231" s="20" t="s">
        <v>114</v>
      </c>
      <c r="C231" s="21">
        <v>3876.04</v>
      </c>
      <c r="D231" s="21">
        <v>3934.9</v>
      </c>
      <c r="E231" s="21">
        <v>3975.23</v>
      </c>
      <c r="F231" s="21">
        <f t="shared" si="54"/>
        <v>11786.17</v>
      </c>
      <c r="G231" s="21" t="e">
        <f>#REF!-F231</f>
        <v>#REF!</v>
      </c>
      <c r="H231" s="21">
        <v>0</v>
      </c>
    </row>
    <row r="232" spans="1:8" s="22" customFormat="1" ht="33.75" customHeight="1">
      <c r="A232" s="41"/>
      <c r="B232" s="20" t="s">
        <v>110</v>
      </c>
      <c r="C232" s="21">
        <v>34829.86</v>
      </c>
      <c r="D232" s="21">
        <v>34829.86</v>
      </c>
      <c r="E232" s="21">
        <v>32055.81</v>
      </c>
      <c r="F232" s="21">
        <f t="shared" si="54"/>
        <v>101715.53</v>
      </c>
      <c r="G232" s="21" t="e">
        <f>#REF!-F232</f>
        <v>#REF!</v>
      </c>
      <c r="H232" s="21">
        <v>0</v>
      </c>
    </row>
    <row r="233" spans="1:8" s="22" customFormat="1" ht="28.5" customHeight="1">
      <c r="A233" s="41"/>
      <c r="B233" s="20" t="s">
        <v>115</v>
      </c>
      <c r="C233" s="21">
        <v>3285.26</v>
      </c>
      <c r="D233" s="21">
        <v>3285.26</v>
      </c>
      <c r="E233" s="21">
        <v>3234.03</v>
      </c>
      <c r="F233" s="21">
        <f t="shared" si="54"/>
        <v>9804.550000000001</v>
      </c>
      <c r="G233" s="21" t="e">
        <f>#REF!-F233</f>
        <v>#REF!</v>
      </c>
      <c r="H233" s="21">
        <v>0</v>
      </c>
    </row>
    <row r="234" spans="1:8" s="22" customFormat="1" ht="44.25" customHeight="1">
      <c r="A234" s="41"/>
      <c r="B234" s="20" t="s">
        <v>111</v>
      </c>
      <c r="C234" s="21">
        <v>53355.93</v>
      </c>
      <c r="D234" s="21">
        <v>53622.76</v>
      </c>
      <c r="E234" s="21">
        <v>41777.52</v>
      </c>
      <c r="F234" s="21">
        <f t="shared" si="54"/>
        <v>148756.21</v>
      </c>
      <c r="G234" s="21" t="e">
        <f>#REF!-F234</f>
        <v>#REF!</v>
      </c>
      <c r="H234" s="21">
        <v>11641.2</v>
      </c>
    </row>
    <row r="235" spans="1:8" s="22" customFormat="1" ht="34.5" customHeight="1">
      <c r="A235" s="41"/>
      <c r="B235" s="23" t="s">
        <v>21</v>
      </c>
      <c r="C235" s="24">
        <f aca="true" t="shared" si="55" ref="C235:H235">C236+C237</f>
        <v>0</v>
      </c>
      <c r="D235" s="24">
        <f t="shared" si="55"/>
        <v>0</v>
      </c>
      <c r="E235" s="24">
        <f t="shared" si="55"/>
        <v>0</v>
      </c>
      <c r="F235" s="24">
        <f t="shared" si="55"/>
        <v>0</v>
      </c>
      <c r="G235" s="24" t="e">
        <f t="shared" si="55"/>
        <v>#REF!</v>
      </c>
      <c r="H235" s="24">
        <f t="shared" si="55"/>
        <v>0</v>
      </c>
    </row>
    <row r="236" spans="1:8" s="22" customFormat="1" ht="28.5" customHeight="1">
      <c r="A236" s="41"/>
      <c r="B236" s="20" t="s">
        <v>108</v>
      </c>
      <c r="C236" s="21">
        <v>0</v>
      </c>
      <c r="D236" s="21">
        <v>0</v>
      </c>
      <c r="E236" s="21">
        <v>0</v>
      </c>
      <c r="F236" s="21">
        <f>C236+D236+E236</f>
        <v>0</v>
      </c>
      <c r="G236" s="21" t="e">
        <f>#REF!-F236</f>
        <v>#REF!</v>
      </c>
      <c r="H236" s="21">
        <v>0</v>
      </c>
    </row>
    <row r="237" spans="1:8" s="22" customFormat="1" ht="45" customHeight="1">
      <c r="A237" s="41"/>
      <c r="B237" s="20" t="s">
        <v>111</v>
      </c>
      <c r="C237" s="21">
        <v>0</v>
      </c>
      <c r="D237" s="21">
        <v>0</v>
      </c>
      <c r="E237" s="21">
        <v>0</v>
      </c>
      <c r="F237" s="21">
        <f>C237+D237+E237</f>
        <v>0</v>
      </c>
      <c r="G237" s="21" t="e">
        <f>#REF!-F237</f>
        <v>#REF!</v>
      </c>
      <c r="H237" s="21">
        <v>0</v>
      </c>
    </row>
    <row r="238" spans="1:8" s="22" customFormat="1" ht="32.25" customHeight="1">
      <c r="A238" s="41"/>
      <c r="B238" s="23" t="s">
        <v>116</v>
      </c>
      <c r="C238" s="24">
        <f aca="true" t="shared" si="56" ref="C238:H238">C239+C240+C241+C242</f>
        <v>176793.72</v>
      </c>
      <c r="D238" s="24">
        <f t="shared" si="56"/>
        <v>183811.06</v>
      </c>
      <c r="E238" s="24">
        <f t="shared" si="56"/>
        <v>171971.48</v>
      </c>
      <c r="F238" s="24">
        <f t="shared" si="56"/>
        <v>532576.2599999999</v>
      </c>
      <c r="G238" s="24" t="e">
        <f t="shared" si="56"/>
        <v>#REF!</v>
      </c>
      <c r="H238" s="24">
        <f t="shared" si="56"/>
        <v>478072.91</v>
      </c>
    </row>
    <row r="239" spans="1:8" s="22" customFormat="1" ht="28.5" customHeight="1">
      <c r="A239" s="41"/>
      <c r="B239" s="20" t="s">
        <v>108</v>
      </c>
      <c r="C239" s="21">
        <v>171378.52</v>
      </c>
      <c r="D239" s="21">
        <v>177707.06</v>
      </c>
      <c r="E239" s="21">
        <v>169682.48</v>
      </c>
      <c r="F239" s="21">
        <f>C239+D239+E239</f>
        <v>518768.05999999994</v>
      </c>
      <c r="G239" s="21" t="e">
        <f>#REF!-F239</f>
        <v>#REF!</v>
      </c>
      <c r="H239" s="21">
        <v>478072.91</v>
      </c>
    </row>
    <row r="240" spans="1:8" s="22" customFormat="1" ht="36.75" customHeight="1">
      <c r="A240" s="41"/>
      <c r="B240" s="20" t="s">
        <v>110</v>
      </c>
      <c r="C240" s="21">
        <v>0</v>
      </c>
      <c r="D240" s="21">
        <v>0</v>
      </c>
      <c r="E240" s="21">
        <v>0</v>
      </c>
      <c r="F240" s="21">
        <f>C240+D240+E240</f>
        <v>0</v>
      </c>
      <c r="G240" s="21" t="e">
        <f>#REF!-F240</f>
        <v>#REF!</v>
      </c>
      <c r="H240" s="21">
        <v>0</v>
      </c>
    </row>
    <row r="241" spans="1:8" s="22" customFormat="1" ht="28.5" customHeight="1">
      <c r="A241" s="41"/>
      <c r="B241" s="20" t="s">
        <v>115</v>
      </c>
      <c r="C241" s="21">
        <v>2439.5</v>
      </c>
      <c r="D241" s="21">
        <v>2289</v>
      </c>
      <c r="E241" s="21">
        <v>2289</v>
      </c>
      <c r="F241" s="21">
        <f>C241+D241+E241</f>
        <v>7017.5</v>
      </c>
      <c r="G241" s="21" t="e">
        <f>#REF!-F241</f>
        <v>#REF!</v>
      </c>
      <c r="H241" s="21">
        <v>0</v>
      </c>
    </row>
    <row r="242" spans="1:8" s="22" customFormat="1" ht="32.25" customHeight="1">
      <c r="A242" s="41"/>
      <c r="B242" s="20" t="s">
        <v>111</v>
      </c>
      <c r="C242" s="21">
        <v>2975.7</v>
      </c>
      <c r="D242" s="21">
        <v>3815</v>
      </c>
      <c r="E242" s="21">
        <v>0</v>
      </c>
      <c r="F242" s="21">
        <f>C242+D242+E242</f>
        <v>6790.7</v>
      </c>
      <c r="G242" s="21" t="e">
        <f>#REF!-F242</f>
        <v>#REF!</v>
      </c>
      <c r="H242" s="21">
        <v>0</v>
      </c>
    </row>
    <row r="243" spans="1:8" s="22" customFormat="1" ht="33" customHeight="1">
      <c r="A243" s="41"/>
      <c r="B243" s="23" t="s">
        <v>17</v>
      </c>
      <c r="C243" s="24">
        <f aca="true" t="shared" si="57" ref="C243:H243">C244+C245+C246+C247+C248</f>
        <v>0</v>
      </c>
      <c r="D243" s="24">
        <f t="shared" si="57"/>
        <v>1617</v>
      </c>
      <c r="E243" s="24">
        <f t="shared" si="57"/>
        <v>47992.7</v>
      </c>
      <c r="F243" s="24">
        <f t="shared" si="57"/>
        <v>49609.7</v>
      </c>
      <c r="G243" s="24" t="e">
        <f t="shared" si="57"/>
        <v>#REF!</v>
      </c>
      <c r="H243" s="24">
        <f t="shared" si="57"/>
        <v>363257.76</v>
      </c>
    </row>
    <row r="244" spans="1:8" s="22" customFormat="1" ht="28.5" customHeight="1">
      <c r="A244" s="41"/>
      <c r="B244" s="20" t="s">
        <v>108</v>
      </c>
      <c r="C244" s="21">
        <v>0</v>
      </c>
      <c r="D244" s="21">
        <v>0</v>
      </c>
      <c r="E244" s="21">
        <v>0</v>
      </c>
      <c r="F244" s="21">
        <f>C244+D244+E244</f>
        <v>0</v>
      </c>
      <c r="G244" s="21" t="e">
        <f>#REF!-F244</f>
        <v>#REF!</v>
      </c>
      <c r="H244" s="21">
        <v>357420.81</v>
      </c>
    </row>
    <row r="245" spans="1:8" s="22" customFormat="1" ht="32.25" customHeight="1">
      <c r="A245" s="41"/>
      <c r="B245" s="20" t="s">
        <v>109</v>
      </c>
      <c r="C245" s="21">
        <v>0</v>
      </c>
      <c r="D245" s="21">
        <v>0</v>
      </c>
      <c r="E245" s="21">
        <v>47992.7</v>
      </c>
      <c r="F245" s="21">
        <f>C245+D245+E245</f>
        <v>47992.7</v>
      </c>
      <c r="G245" s="21" t="e">
        <f>#REF!-F245</f>
        <v>#REF!</v>
      </c>
      <c r="H245" s="21">
        <v>0</v>
      </c>
    </row>
    <row r="246" spans="1:8" s="22" customFormat="1" ht="37.5" customHeight="1">
      <c r="A246" s="41"/>
      <c r="B246" s="20" t="s">
        <v>110</v>
      </c>
      <c r="C246" s="21">
        <v>0</v>
      </c>
      <c r="D246" s="21">
        <v>0</v>
      </c>
      <c r="E246" s="21">
        <v>0</v>
      </c>
      <c r="F246" s="21">
        <f>C246+D246+E246</f>
        <v>0</v>
      </c>
      <c r="G246" s="21" t="e">
        <f>#REF!-F246</f>
        <v>#REF!</v>
      </c>
      <c r="H246" s="21">
        <v>0</v>
      </c>
    </row>
    <row r="247" spans="1:8" s="22" customFormat="1" ht="28.5" customHeight="1">
      <c r="A247" s="41"/>
      <c r="B247" s="20" t="s">
        <v>115</v>
      </c>
      <c r="C247" s="21">
        <v>0</v>
      </c>
      <c r="D247" s="21">
        <v>0</v>
      </c>
      <c r="E247" s="21">
        <v>0</v>
      </c>
      <c r="F247" s="21">
        <f>C247+D247+E247</f>
        <v>0</v>
      </c>
      <c r="G247" s="21" t="e">
        <f>#REF!-F247</f>
        <v>#REF!</v>
      </c>
      <c r="H247" s="21">
        <v>0</v>
      </c>
    </row>
    <row r="248" spans="1:8" s="22" customFormat="1" ht="52.5" customHeight="1">
      <c r="A248" s="41"/>
      <c r="B248" s="20" t="s">
        <v>111</v>
      </c>
      <c r="C248" s="21">
        <v>0</v>
      </c>
      <c r="D248" s="21">
        <v>1617</v>
      </c>
      <c r="E248" s="21">
        <v>0</v>
      </c>
      <c r="F248" s="21">
        <f>C248+D248+E248</f>
        <v>1617</v>
      </c>
      <c r="G248" s="21" t="e">
        <f>#REF!-F248</f>
        <v>#REF!</v>
      </c>
      <c r="H248" s="21">
        <v>5836.95</v>
      </c>
    </row>
    <row r="249" spans="1:8" s="22" customFormat="1" ht="32.25" customHeight="1">
      <c r="A249" s="41"/>
      <c r="B249" s="23" t="s">
        <v>18</v>
      </c>
      <c r="C249" s="24">
        <f aca="true" t="shared" si="58" ref="C249:H249">C250+C251+C252</f>
        <v>137359.62</v>
      </c>
      <c r="D249" s="24">
        <f t="shared" si="58"/>
        <v>141159.36</v>
      </c>
      <c r="E249" s="24">
        <f t="shared" si="58"/>
        <v>140817.1</v>
      </c>
      <c r="F249" s="24">
        <f t="shared" si="58"/>
        <v>419336.07999999996</v>
      </c>
      <c r="G249" s="24" t="e">
        <f t="shared" si="58"/>
        <v>#REF!</v>
      </c>
      <c r="H249" s="24">
        <f t="shared" si="58"/>
        <v>476291.85</v>
      </c>
    </row>
    <row r="250" spans="1:8" s="22" customFormat="1" ht="28.5" customHeight="1">
      <c r="A250" s="41"/>
      <c r="B250" s="20" t="s">
        <v>108</v>
      </c>
      <c r="C250" s="21">
        <v>137359.62</v>
      </c>
      <c r="D250" s="21">
        <v>141159.36</v>
      </c>
      <c r="E250" s="21">
        <v>140817.1</v>
      </c>
      <c r="F250" s="21">
        <f>C250+D250+E250</f>
        <v>419336.07999999996</v>
      </c>
      <c r="G250" s="21" t="e">
        <f>#REF!-F250</f>
        <v>#REF!</v>
      </c>
      <c r="H250" s="21">
        <v>476291.85</v>
      </c>
    </row>
    <row r="251" spans="1:8" s="22" customFormat="1" ht="49.5" customHeight="1">
      <c r="A251" s="41"/>
      <c r="B251" s="20" t="s">
        <v>109</v>
      </c>
      <c r="C251" s="21">
        <v>0</v>
      </c>
      <c r="D251" s="21">
        <v>0</v>
      </c>
      <c r="E251" s="21">
        <v>0</v>
      </c>
      <c r="F251" s="21">
        <f>C251+D251+E251</f>
        <v>0</v>
      </c>
      <c r="G251" s="21" t="e">
        <f>#REF!-F251</f>
        <v>#REF!</v>
      </c>
      <c r="H251" s="21">
        <v>0</v>
      </c>
    </row>
    <row r="252" spans="1:8" s="22" customFormat="1" ht="49.5" customHeight="1">
      <c r="A252" s="41"/>
      <c r="B252" s="20" t="s">
        <v>111</v>
      </c>
      <c r="C252" s="21">
        <v>0</v>
      </c>
      <c r="D252" s="21">
        <v>0</v>
      </c>
      <c r="E252" s="21">
        <v>0</v>
      </c>
      <c r="F252" s="21">
        <f>C252+D252+E252</f>
        <v>0</v>
      </c>
      <c r="G252" s="21" t="e">
        <f>#REF!-F252</f>
        <v>#REF!</v>
      </c>
      <c r="H252" s="21">
        <v>0</v>
      </c>
    </row>
    <row r="253" spans="1:8" s="22" customFormat="1" ht="31.5" customHeight="1">
      <c r="A253" s="41"/>
      <c r="B253" s="23" t="s">
        <v>23</v>
      </c>
      <c r="C253" s="24">
        <f aca="true" t="shared" si="59" ref="C253:H253">C254+C255+C256+C257+C258</f>
        <v>0</v>
      </c>
      <c r="D253" s="24">
        <f t="shared" si="59"/>
        <v>0</v>
      </c>
      <c r="E253" s="24">
        <f t="shared" si="59"/>
        <v>0</v>
      </c>
      <c r="F253" s="24">
        <f t="shared" si="59"/>
        <v>0</v>
      </c>
      <c r="G253" s="24" t="e">
        <f t="shared" si="59"/>
        <v>#REF!</v>
      </c>
      <c r="H253" s="24">
        <f t="shared" si="59"/>
        <v>263126</v>
      </c>
    </row>
    <row r="254" spans="1:8" s="22" customFormat="1" ht="28.5" customHeight="1">
      <c r="A254" s="41"/>
      <c r="B254" s="20" t="s">
        <v>117</v>
      </c>
      <c r="C254" s="21">
        <v>0</v>
      </c>
      <c r="D254" s="21">
        <v>0</v>
      </c>
      <c r="E254" s="21">
        <v>0</v>
      </c>
      <c r="F254" s="21">
        <f>C254+D254+E254</f>
        <v>0</v>
      </c>
      <c r="G254" s="21" t="e">
        <f>#REF!-F254</f>
        <v>#REF!</v>
      </c>
      <c r="H254" s="21">
        <v>0</v>
      </c>
    </row>
    <row r="255" spans="1:8" s="22" customFormat="1" ht="46.5" customHeight="1">
      <c r="A255" s="41"/>
      <c r="B255" s="20" t="s">
        <v>118</v>
      </c>
      <c r="C255" s="21">
        <v>0</v>
      </c>
      <c r="D255" s="21">
        <v>0</v>
      </c>
      <c r="E255" s="21">
        <v>0</v>
      </c>
      <c r="F255" s="21">
        <f>C255+D255+E255</f>
        <v>0</v>
      </c>
      <c r="G255" s="21" t="e">
        <f>#REF!-F255</f>
        <v>#REF!</v>
      </c>
      <c r="H255" s="21">
        <v>0</v>
      </c>
    </row>
    <row r="256" spans="1:8" s="22" customFormat="1" ht="32.25" customHeight="1">
      <c r="A256" s="41"/>
      <c r="B256" s="20" t="s">
        <v>114</v>
      </c>
      <c r="C256" s="21">
        <v>0</v>
      </c>
      <c r="D256" s="21">
        <v>0</v>
      </c>
      <c r="E256" s="21">
        <v>0</v>
      </c>
      <c r="F256" s="21">
        <f>C256+D256+E256</f>
        <v>0</v>
      </c>
      <c r="G256" s="21" t="e">
        <f>#REF!-F256</f>
        <v>#REF!</v>
      </c>
      <c r="H256" s="21">
        <v>263126</v>
      </c>
    </row>
    <row r="257" spans="1:8" s="22" customFormat="1" ht="32.25" customHeight="1">
      <c r="A257" s="41"/>
      <c r="B257" s="20" t="s">
        <v>119</v>
      </c>
      <c r="C257" s="21">
        <v>0</v>
      </c>
      <c r="D257" s="21">
        <v>0</v>
      </c>
      <c r="E257" s="21">
        <v>0</v>
      </c>
      <c r="F257" s="21">
        <f>C257+D257+E257</f>
        <v>0</v>
      </c>
      <c r="G257" s="21" t="e">
        <f>#REF!-F257</f>
        <v>#REF!</v>
      </c>
      <c r="H257" s="21">
        <v>0</v>
      </c>
    </row>
    <row r="258" spans="1:8" s="22" customFormat="1" ht="32.25" customHeight="1">
      <c r="A258" s="41"/>
      <c r="B258" s="23" t="s">
        <v>120</v>
      </c>
      <c r="C258" s="21">
        <v>0</v>
      </c>
      <c r="D258" s="21">
        <v>0</v>
      </c>
      <c r="E258" s="21">
        <v>0</v>
      </c>
      <c r="F258" s="21">
        <f>C258+D258+E258</f>
        <v>0</v>
      </c>
      <c r="G258" s="21" t="e">
        <f>#REF!-F258</f>
        <v>#REF!</v>
      </c>
      <c r="H258" s="21">
        <v>0</v>
      </c>
    </row>
    <row r="259" spans="1:8" s="22" customFormat="1" ht="33.75" customHeight="1">
      <c r="A259" s="41"/>
      <c r="B259" s="23" t="s">
        <v>35</v>
      </c>
      <c r="C259" s="24">
        <f aca="true" t="shared" si="60" ref="C259:H259">C260+C261+C262+C263</f>
        <v>19031.4</v>
      </c>
      <c r="D259" s="24">
        <f t="shared" si="60"/>
        <v>0</v>
      </c>
      <c r="E259" s="24">
        <f t="shared" si="60"/>
        <v>32558.3</v>
      </c>
      <c r="F259" s="24">
        <f t="shared" si="60"/>
        <v>51589.700000000004</v>
      </c>
      <c r="G259" s="24" t="e">
        <f t="shared" si="60"/>
        <v>#REF!</v>
      </c>
      <c r="H259" s="24">
        <f t="shared" si="60"/>
        <v>0</v>
      </c>
    </row>
    <row r="260" spans="1:8" s="22" customFormat="1" ht="35.25" customHeight="1">
      <c r="A260" s="41"/>
      <c r="B260" s="20" t="s">
        <v>117</v>
      </c>
      <c r="C260" s="21">
        <v>0</v>
      </c>
      <c r="D260" s="21">
        <v>0</v>
      </c>
      <c r="E260" s="21">
        <v>0</v>
      </c>
      <c r="F260" s="21">
        <f>C260+D260+E260</f>
        <v>0</v>
      </c>
      <c r="G260" s="21" t="e">
        <f>#REF!-F260</f>
        <v>#REF!</v>
      </c>
      <c r="H260" s="21">
        <v>0</v>
      </c>
    </row>
    <row r="261" spans="1:8" s="22" customFormat="1" ht="53.25" customHeight="1">
      <c r="A261" s="41"/>
      <c r="B261" s="20" t="s">
        <v>118</v>
      </c>
      <c r="C261" s="21">
        <v>0</v>
      </c>
      <c r="D261" s="21">
        <v>0</v>
      </c>
      <c r="E261" s="21">
        <v>0</v>
      </c>
      <c r="F261" s="21">
        <f>C261+D261+E261</f>
        <v>0</v>
      </c>
      <c r="G261" s="21" t="e">
        <f>#REF!-F261</f>
        <v>#REF!</v>
      </c>
      <c r="H261" s="21">
        <v>0</v>
      </c>
    </row>
    <row r="262" spans="1:8" s="22" customFormat="1" ht="33" customHeight="1">
      <c r="A262" s="41"/>
      <c r="B262" s="20" t="s">
        <v>114</v>
      </c>
      <c r="C262" s="21">
        <v>13080</v>
      </c>
      <c r="D262" s="21">
        <v>0</v>
      </c>
      <c r="E262" s="21">
        <v>26563.3</v>
      </c>
      <c r="F262" s="21">
        <f>C262+D262+E262</f>
        <v>39643.3</v>
      </c>
      <c r="G262" s="21" t="e">
        <f>#REF!-F262</f>
        <v>#REF!</v>
      </c>
      <c r="H262" s="21">
        <v>0</v>
      </c>
    </row>
    <row r="263" spans="1:8" s="22" customFormat="1" ht="45" customHeight="1">
      <c r="A263" s="41"/>
      <c r="B263" s="20" t="s">
        <v>119</v>
      </c>
      <c r="C263" s="21">
        <v>5951.4</v>
      </c>
      <c r="D263" s="21">
        <v>0</v>
      </c>
      <c r="E263" s="21">
        <v>5995</v>
      </c>
      <c r="F263" s="21">
        <f>C263+D263+E263</f>
        <v>11946.4</v>
      </c>
      <c r="G263" s="21" t="e">
        <f>#REF!-F263</f>
        <v>#REF!</v>
      </c>
      <c r="H263" s="21">
        <v>0</v>
      </c>
    </row>
    <row r="264" spans="1:8" s="22" customFormat="1" ht="28.5" customHeight="1">
      <c r="A264" s="41"/>
      <c r="B264" s="23" t="s">
        <v>42</v>
      </c>
      <c r="C264" s="24">
        <f aca="true" t="shared" si="61" ref="C264:H264">C265+C266+C267</f>
        <v>17935.09</v>
      </c>
      <c r="D264" s="24">
        <f t="shared" si="61"/>
        <v>1218.01</v>
      </c>
      <c r="E264" s="24">
        <f t="shared" si="61"/>
        <v>56391.3</v>
      </c>
      <c r="F264" s="24">
        <f t="shared" si="61"/>
        <v>75544.40000000001</v>
      </c>
      <c r="G264" s="24" t="e">
        <f t="shared" si="61"/>
        <v>#REF!</v>
      </c>
      <c r="H264" s="24">
        <f t="shared" si="61"/>
        <v>40322.59</v>
      </c>
    </row>
    <row r="265" spans="1:8" s="22" customFormat="1" ht="28.5" customHeight="1">
      <c r="A265" s="41"/>
      <c r="B265" s="20" t="s">
        <v>108</v>
      </c>
      <c r="C265" s="21">
        <v>15652.4</v>
      </c>
      <c r="D265" s="21">
        <v>0</v>
      </c>
      <c r="E265" s="21">
        <v>39425.3</v>
      </c>
      <c r="F265" s="21">
        <f>C265+D265+E265</f>
        <v>55077.700000000004</v>
      </c>
      <c r="G265" s="21" t="e">
        <f>#REF!-F265</f>
        <v>#REF!</v>
      </c>
      <c r="H265" s="21">
        <v>35686.6</v>
      </c>
    </row>
    <row r="266" spans="1:8" s="22" customFormat="1" ht="31.5" customHeight="1">
      <c r="A266" s="41"/>
      <c r="B266" s="20" t="s">
        <v>110</v>
      </c>
      <c r="C266" s="21">
        <v>0</v>
      </c>
      <c r="D266" s="21">
        <v>0</v>
      </c>
      <c r="E266" s="21">
        <v>0</v>
      </c>
      <c r="F266" s="21">
        <f>C266+D266+E266</f>
        <v>0</v>
      </c>
      <c r="G266" s="21" t="e">
        <f>#REF!-F266</f>
        <v>#REF!</v>
      </c>
      <c r="H266" s="21">
        <v>0</v>
      </c>
    </row>
    <row r="267" spans="1:8" s="22" customFormat="1" ht="31.5" customHeight="1">
      <c r="A267" s="41"/>
      <c r="B267" s="20" t="s">
        <v>111</v>
      </c>
      <c r="C267" s="21">
        <v>2282.69</v>
      </c>
      <c r="D267" s="21">
        <v>1218.01</v>
      </c>
      <c r="E267" s="21">
        <v>16966</v>
      </c>
      <c r="F267" s="21">
        <f>C267+D267+E267</f>
        <v>20466.7</v>
      </c>
      <c r="G267" s="21" t="e">
        <f>#REF!-F267</f>
        <v>#REF!</v>
      </c>
      <c r="H267" s="21">
        <v>4635.99</v>
      </c>
    </row>
    <row r="268" spans="1:8" s="22" customFormat="1" ht="28.5" customHeight="1">
      <c r="A268" s="41"/>
      <c r="B268" s="23" t="s">
        <v>28</v>
      </c>
      <c r="C268" s="26">
        <f aca="true" t="shared" si="62" ref="C268:H268">C269</f>
        <v>24466.4</v>
      </c>
      <c r="D268" s="26">
        <f t="shared" si="62"/>
        <v>33205.76</v>
      </c>
      <c r="E268" s="26">
        <f t="shared" si="62"/>
        <v>33816.86</v>
      </c>
      <c r="F268" s="26">
        <f t="shared" si="62"/>
        <v>91489.02</v>
      </c>
      <c r="G268" s="26" t="e">
        <f t="shared" si="62"/>
        <v>#REF!</v>
      </c>
      <c r="H268" s="26">
        <f t="shared" si="62"/>
        <v>35502.39</v>
      </c>
    </row>
    <row r="269" spans="1:8" s="22" customFormat="1" ht="28.5" customHeight="1">
      <c r="A269" s="41"/>
      <c r="B269" s="20" t="s">
        <v>108</v>
      </c>
      <c r="C269" s="21">
        <v>24466.4</v>
      </c>
      <c r="D269" s="21">
        <v>33205.76</v>
      </c>
      <c r="E269" s="21">
        <v>33816.86</v>
      </c>
      <c r="F269" s="21">
        <f>C269+D269+E269</f>
        <v>91489.02</v>
      </c>
      <c r="G269" s="21" t="e">
        <f>#REF!-F269</f>
        <v>#REF!</v>
      </c>
      <c r="H269" s="21">
        <v>35502.39</v>
      </c>
    </row>
    <row r="270" spans="1:8" s="22" customFormat="1" ht="28.5" customHeight="1">
      <c r="A270" s="41"/>
      <c r="B270" s="23" t="s">
        <v>30</v>
      </c>
      <c r="C270" s="24">
        <f aca="true" t="shared" si="63" ref="C270:H270">C271+C272</f>
        <v>0</v>
      </c>
      <c r="D270" s="24">
        <f t="shared" si="63"/>
        <v>0</v>
      </c>
      <c r="E270" s="24">
        <f t="shared" si="63"/>
        <v>0</v>
      </c>
      <c r="F270" s="24">
        <f t="shared" si="63"/>
        <v>0</v>
      </c>
      <c r="G270" s="24" t="e">
        <f t="shared" si="63"/>
        <v>#REF!</v>
      </c>
      <c r="H270" s="24">
        <f t="shared" si="63"/>
        <v>0</v>
      </c>
    </row>
    <row r="271" spans="1:8" s="22" customFormat="1" ht="28.5" customHeight="1">
      <c r="A271" s="41"/>
      <c r="B271" s="20" t="s">
        <v>108</v>
      </c>
      <c r="C271" s="21">
        <v>0</v>
      </c>
      <c r="D271" s="21">
        <v>0</v>
      </c>
      <c r="E271" s="21">
        <v>0</v>
      </c>
      <c r="F271" s="21">
        <f>C271+D271+E271</f>
        <v>0</v>
      </c>
      <c r="G271" s="21" t="e">
        <f>#REF!-F271</f>
        <v>#REF!</v>
      </c>
      <c r="H271" s="21">
        <v>0</v>
      </c>
    </row>
    <row r="272" spans="1:8" s="22" customFormat="1" ht="31.5" customHeight="1">
      <c r="A272" s="41"/>
      <c r="B272" s="20" t="s">
        <v>111</v>
      </c>
      <c r="C272" s="21">
        <v>0</v>
      </c>
      <c r="D272" s="21">
        <v>0</v>
      </c>
      <c r="E272" s="21">
        <v>0</v>
      </c>
      <c r="F272" s="21">
        <f>C272+D272+E272</f>
        <v>0</v>
      </c>
      <c r="G272" s="21" t="e">
        <f>#REF!-F272</f>
        <v>#REF!</v>
      </c>
      <c r="H272" s="21">
        <v>0</v>
      </c>
    </row>
    <row r="273" spans="1:8" s="22" customFormat="1" ht="28.5" customHeight="1">
      <c r="A273" s="41"/>
      <c r="B273" s="23" t="s">
        <v>27</v>
      </c>
      <c r="C273" s="24">
        <f aca="true" t="shared" si="64" ref="C273:H273">C274</f>
        <v>154804.74</v>
      </c>
      <c r="D273" s="24">
        <f t="shared" si="64"/>
        <v>153486.61</v>
      </c>
      <c r="E273" s="24">
        <f t="shared" si="64"/>
        <v>155182.44</v>
      </c>
      <c r="F273" s="24">
        <f t="shared" si="64"/>
        <v>463473.79</v>
      </c>
      <c r="G273" s="24" t="e">
        <f t="shared" si="64"/>
        <v>#REF!</v>
      </c>
      <c r="H273" s="24">
        <f t="shared" si="64"/>
        <v>457642.39</v>
      </c>
    </row>
    <row r="274" spans="1:8" s="22" customFormat="1" ht="28.5" customHeight="1">
      <c r="A274" s="41"/>
      <c r="B274" s="20" t="s">
        <v>108</v>
      </c>
      <c r="C274" s="21">
        <v>154804.74</v>
      </c>
      <c r="D274" s="21">
        <v>153486.61</v>
      </c>
      <c r="E274" s="21">
        <v>155182.44</v>
      </c>
      <c r="F274" s="21">
        <f>C274+D274+E274</f>
        <v>463473.79</v>
      </c>
      <c r="G274" s="21" t="e">
        <f>#REF!-F274</f>
        <v>#REF!</v>
      </c>
      <c r="H274" s="21">
        <v>457642.39</v>
      </c>
    </row>
    <row r="275" spans="1:8" s="22" customFormat="1" ht="33.75" customHeight="1">
      <c r="A275" s="41"/>
      <c r="B275" s="23" t="s">
        <v>121</v>
      </c>
      <c r="C275" s="24">
        <f aca="true" t="shared" si="65" ref="C275:H275">C276+C277</f>
        <v>285050.9</v>
      </c>
      <c r="D275" s="24">
        <f t="shared" si="65"/>
        <v>281792.52</v>
      </c>
      <c r="E275" s="24">
        <f t="shared" si="65"/>
        <v>334844.08999999997</v>
      </c>
      <c r="F275" s="24">
        <f t="shared" si="65"/>
        <v>901687.51</v>
      </c>
      <c r="G275" s="24" t="e">
        <f t="shared" si="65"/>
        <v>#REF!</v>
      </c>
      <c r="H275" s="24">
        <f t="shared" si="65"/>
        <v>690412.1599999999</v>
      </c>
    </row>
    <row r="276" spans="1:8" s="22" customFormat="1" ht="28.5" customHeight="1">
      <c r="A276" s="41"/>
      <c r="B276" s="20" t="s">
        <v>108</v>
      </c>
      <c r="C276" s="21">
        <v>279689.15</v>
      </c>
      <c r="D276" s="21">
        <v>275829.28</v>
      </c>
      <c r="E276" s="21">
        <v>295460.37</v>
      </c>
      <c r="F276" s="21">
        <f>C276+D276+E276</f>
        <v>850978.8</v>
      </c>
      <c r="G276" s="21" t="e">
        <f>#REF!-F276</f>
        <v>#REF!</v>
      </c>
      <c r="H276" s="21">
        <v>655960.1</v>
      </c>
    </row>
    <row r="277" spans="1:8" s="22" customFormat="1" ht="48.75" customHeight="1">
      <c r="A277" s="41"/>
      <c r="B277" s="20" t="s">
        <v>111</v>
      </c>
      <c r="C277" s="21">
        <v>5361.75</v>
      </c>
      <c r="D277" s="21">
        <v>5963.24</v>
      </c>
      <c r="E277" s="21">
        <v>39383.72</v>
      </c>
      <c r="F277" s="21">
        <f>C277+D277+E277</f>
        <v>50708.71</v>
      </c>
      <c r="G277" s="21" t="e">
        <f>#REF!-F277</f>
        <v>#REF!</v>
      </c>
      <c r="H277" s="21">
        <v>34452.06</v>
      </c>
    </row>
    <row r="278" spans="1:8" s="22" customFormat="1" ht="38.25" customHeight="1">
      <c r="A278" s="41"/>
      <c r="B278" s="23" t="s">
        <v>106</v>
      </c>
      <c r="C278" s="24">
        <f aca="true" t="shared" si="66" ref="C278:H278">C279+C280+C281+C282</f>
        <v>0</v>
      </c>
      <c r="D278" s="24">
        <f t="shared" si="66"/>
        <v>0</v>
      </c>
      <c r="E278" s="24">
        <f t="shared" si="66"/>
        <v>5177.5</v>
      </c>
      <c r="F278" s="24">
        <f t="shared" si="66"/>
        <v>5177.5</v>
      </c>
      <c r="G278" s="24" t="e">
        <f t="shared" si="66"/>
        <v>#REF!</v>
      </c>
      <c r="H278" s="24">
        <f t="shared" si="66"/>
        <v>45507.5</v>
      </c>
    </row>
    <row r="279" spans="1:8" s="22" customFormat="1" ht="35.25" customHeight="1">
      <c r="A279" s="41"/>
      <c r="B279" s="20" t="s">
        <v>117</v>
      </c>
      <c r="C279" s="21">
        <v>0</v>
      </c>
      <c r="D279" s="21">
        <v>0</v>
      </c>
      <c r="E279" s="21">
        <v>0</v>
      </c>
      <c r="F279" s="21">
        <f>C279+D279+E279</f>
        <v>0</v>
      </c>
      <c r="G279" s="21" t="e">
        <f>#REF!-F279</f>
        <v>#REF!</v>
      </c>
      <c r="H279" s="21">
        <v>0</v>
      </c>
    </row>
    <row r="280" spans="1:8" s="22" customFormat="1" ht="35.25" customHeight="1">
      <c r="A280" s="41"/>
      <c r="B280" s="20" t="s">
        <v>118</v>
      </c>
      <c r="C280" s="21">
        <v>0</v>
      </c>
      <c r="D280" s="21">
        <v>0</v>
      </c>
      <c r="E280" s="21">
        <v>0</v>
      </c>
      <c r="F280" s="21">
        <f>C280+D280+E280</f>
        <v>0</v>
      </c>
      <c r="G280" s="21" t="e">
        <f>#REF!-F280</f>
        <v>#REF!</v>
      </c>
      <c r="H280" s="21">
        <v>29866</v>
      </c>
    </row>
    <row r="281" spans="1:8" s="22" customFormat="1" ht="35.25" customHeight="1">
      <c r="A281" s="41"/>
      <c r="B281" s="20" t="s">
        <v>114</v>
      </c>
      <c r="C281" s="21">
        <v>0</v>
      </c>
      <c r="D281" s="21">
        <v>0</v>
      </c>
      <c r="E281" s="21">
        <v>5177.5</v>
      </c>
      <c r="F281" s="21">
        <f>C281+D281+E281</f>
        <v>5177.5</v>
      </c>
      <c r="G281" s="21" t="e">
        <f>#REF!-F281</f>
        <v>#REF!</v>
      </c>
      <c r="H281" s="21">
        <v>15641.5</v>
      </c>
    </row>
    <row r="282" spans="1:8" s="22" customFormat="1" ht="35.25" customHeight="1">
      <c r="A282" s="41"/>
      <c r="B282" s="20" t="s">
        <v>119</v>
      </c>
      <c r="C282" s="21">
        <v>0</v>
      </c>
      <c r="D282" s="21">
        <v>0</v>
      </c>
      <c r="E282" s="21">
        <v>0</v>
      </c>
      <c r="F282" s="21">
        <f>C282+D282+E282</f>
        <v>0</v>
      </c>
      <c r="G282" s="21" t="e">
        <f>#REF!-F282</f>
        <v>#REF!</v>
      </c>
      <c r="H282" s="21">
        <v>0</v>
      </c>
    </row>
    <row r="283" spans="1:8" s="22" customFormat="1" ht="48" customHeight="1">
      <c r="A283" s="41"/>
      <c r="B283" s="23" t="s">
        <v>7</v>
      </c>
      <c r="C283" s="24">
        <f aca="true" t="shared" si="67" ref="C283:H283">C216+C221+C225+C228+C235+C238+C243+C249+C253+C259+C264+C268+C273+C270+C275+C278</f>
        <v>2399635.02</v>
      </c>
      <c r="D283" s="24">
        <f t="shared" si="67"/>
        <v>2579313.0799999996</v>
      </c>
      <c r="E283" s="24">
        <f t="shared" si="67"/>
        <v>2783528.159999999</v>
      </c>
      <c r="F283" s="24">
        <f t="shared" si="67"/>
        <v>7762476.26</v>
      </c>
      <c r="G283" s="24" t="e">
        <f t="shared" si="67"/>
        <v>#REF!</v>
      </c>
      <c r="H283" s="24">
        <f t="shared" si="67"/>
        <v>9095909.839999998</v>
      </c>
    </row>
    <row r="284" spans="1:8" s="22" customFormat="1" ht="35.25" customHeight="1">
      <c r="A284" s="46" t="s">
        <v>122</v>
      </c>
      <c r="B284" s="20" t="s">
        <v>10</v>
      </c>
      <c r="C284" s="21">
        <v>0</v>
      </c>
      <c r="D284" s="21">
        <v>0</v>
      </c>
      <c r="E284" s="21">
        <v>0</v>
      </c>
      <c r="F284" s="21">
        <f>C284+D284+E284</f>
        <v>0</v>
      </c>
      <c r="G284" s="21" t="e">
        <f>#REF!-F284</f>
        <v>#REF!</v>
      </c>
      <c r="H284" s="21">
        <v>0</v>
      </c>
    </row>
    <row r="285" spans="1:8" s="22" customFormat="1" ht="28.5" customHeight="1">
      <c r="A285" s="47"/>
      <c r="B285" s="20" t="s">
        <v>40</v>
      </c>
      <c r="C285" s="21">
        <v>0</v>
      </c>
      <c r="D285" s="21">
        <v>0</v>
      </c>
      <c r="E285" s="21">
        <v>0</v>
      </c>
      <c r="F285" s="21">
        <f>C285+D285+E285</f>
        <v>0</v>
      </c>
      <c r="G285" s="21" t="e">
        <f>#REF!-F285</f>
        <v>#REF!</v>
      </c>
      <c r="H285" s="21">
        <v>0</v>
      </c>
    </row>
    <row r="286" spans="1:8" s="22" customFormat="1" ht="43.5" customHeight="1">
      <c r="A286" s="47"/>
      <c r="B286" s="23" t="s">
        <v>7</v>
      </c>
      <c r="C286" s="24">
        <f aca="true" t="shared" si="68" ref="C286:H286">C285+C284</f>
        <v>0</v>
      </c>
      <c r="D286" s="24">
        <f t="shared" si="68"/>
        <v>0</v>
      </c>
      <c r="E286" s="24">
        <f t="shared" si="68"/>
        <v>0</v>
      </c>
      <c r="F286" s="24">
        <f t="shared" si="68"/>
        <v>0</v>
      </c>
      <c r="G286" s="24" t="e">
        <f t="shared" si="68"/>
        <v>#REF!</v>
      </c>
      <c r="H286" s="24">
        <f t="shared" si="68"/>
        <v>0</v>
      </c>
    </row>
    <row r="287" spans="1:8" s="22" customFormat="1" ht="34.5" customHeight="1">
      <c r="A287" s="46" t="s">
        <v>123</v>
      </c>
      <c r="B287" s="23" t="s">
        <v>17</v>
      </c>
      <c r="C287" s="21">
        <v>6560.47</v>
      </c>
      <c r="D287" s="21">
        <v>51164.62</v>
      </c>
      <c r="E287" s="21">
        <v>23856.59</v>
      </c>
      <c r="F287" s="21">
        <f>C287+D287+E287</f>
        <v>81581.68000000001</v>
      </c>
      <c r="G287" s="21" t="e">
        <f>#REF!-F287</f>
        <v>#REF!</v>
      </c>
      <c r="H287" s="21">
        <v>26659.33</v>
      </c>
    </row>
    <row r="288" spans="1:8" s="22" customFormat="1" ht="51.75" customHeight="1">
      <c r="A288" s="47"/>
      <c r="B288" s="23" t="s">
        <v>7</v>
      </c>
      <c r="C288" s="24">
        <f aca="true" t="shared" si="69" ref="C288:H288">C287</f>
        <v>6560.47</v>
      </c>
      <c r="D288" s="24">
        <f t="shared" si="69"/>
        <v>51164.62</v>
      </c>
      <c r="E288" s="24">
        <f t="shared" si="69"/>
        <v>23856.59</v>
      </c>
      <c r="F288" s="24">
        <f t="shared" si="69"/>
        <v>81581.68000000001</v>
      </c>
      <c r="G288" s="24" t="e">
        <f t="shared" si="69"/>
        <v>#REF!</v>
      </c>
      <c r="H288" s="24">
        <f t="shared" si="69"/>
        <v>26659.33</v>
      </c>
    </row>
    <row r="289" spans="1:8" s="22" customFormat="1" ht="42" customHeight="1">
      <c r="A289" s="42" t="s">
        <v>124</v>
      </c>
      <c r="B289" s="20" t="s">
        <v>23</v>
      </c>
      <c r="C289" s="21">
        <v>0</v>
      </c>
      <c r="D289" s="21">
        <v>0</v>
      </c>
      <c r="E289" s="21">
        <v>0</v>
      </c>
      <c r="F289" s="21">
        <f>C289+D289+E289</f>
        <v>0</v>
      </c>
      <c r="G289" s="21" t="e">
        <f>#REF!-F289</f>
        <v>#REF!</v>
      </c>
      <c r="H289" s="21">
        <v>0</v>
      </c>
    </row>
    <row r="290" spans="1:8" s="22" customFormat="1" ht="36" customHeight="1">
      <c r="A290" s="43"/>
      <c r="B290" s="20" t="s">
        <v>35</v>
      </c>
      <c r="C290" s="21">
        <v>20000</v>
      </c>
      <c r="D290" s="21">
        <v>20000</v>
      </c>
      <c r="E290" s="21">
        <v>20341.47</v>
      </c>
      <c r="F290" s="21">
        <f>C290+D290+E290</f>
        <v>60341.47</v>
      </c>
      <c r="G290" s="21" t="e">
        <f>#REF!-F290</f>
        <v>#REF!</v>
      </c>
      <c r="H290" s="21">
        <v>39999.99</v>
      </c>
    </row>
    <row r="291" spans="1:8" s="22" customFormat="1" ht="35.25" customHeight="1">
      <c r="A291" s="43"/>
      <c r="B291" s="20" t="s">
        <v>106</v>
      </c>
      <c r="C291" s="21">
        <v>0</v>
      </c>
      <c r="D291" s="21">
        <v>0</v>
      </c>
      <c r="E291" s="21">
        <v>0</v>
      </c>
      <c r="F291" s="21">
        <f>C291+D291+E291</f>
        <v>0</v>
      </c>
      <c r="G291" s="21" t="e">
        <f>#REF!-F291</f>
        <v>#REF!</v>
      </c>
      <c r="H291" s="21">
        <v>0</v>
      </c>
    </row>
    <row r="292" spans="1:8" s="22" customFormat="1" ht="42" customHeight="1">
      <c r="A292" s="44"/>
      <c r="B292" s="23" t="s">
        <v>7</v>
      </c>
      <c r="C292" s="24">
        <f aca="true" t="shared" si="70" ref="C292:H292">C290+C289+C291</f>
        <v>20000</v>
      </c>
      <c r="D292" s="24">
        <f t="shared" si="70"/>
        <v>20000</v>
      </c>
      <c r="E292" s="24">
        <f t="shared" si="70"/>
        <v>20341.47</v>
      </c>
      <c r="F292" s="24">
        <f t="shared" si="70"/>
        <v>60341.47</v>
      </c>
      <c r="G292" s="24" t="e">
        <f t="shared" si="70"/>
        <v>#REF!</v>
      </c>
      <c r="H292" s="24">
        <f t="shared" si="70"/>
        <v>39999.99</v>
      </c>
    </row>
    <row r="293" spans="1:8" s="22" customFormat="1" ht="37.5" customHeight="1">
      <c r="A293" s="48" t="s">
        <v>125</v>
      </c>
      <c r="B293" s="23" t="s">
        <v>39</v>
      </c>
      <c r="C293" s="24">
        <f aca="true" t="shared" si="71" ref="C293:H293">C294+C295+C296+C297+C298+C299+C300+C301+C302+C303+C304</f>
        <v>2142792.2</v>
      </c>
      <c r="D293" s="24">
        <f t="shared" si="71"/>
        <v>2857708.11</v>
      </c>
      <c r="E293" s="24">
        <f t="shared" si="71"/>
        <v>2659083.7199999997</v>
      </c>
      <c r="F293" s="24">
        <f t="shared" si="71"/>
        <v>7659584.029999999</v>
      </c>
      <c r="G293" s="24" t="e">
        <f t="shared" si="71"/>
        <v>#REF!</v>
      </c>
      <c r="H293" s="24">
        <f t="shared" si="71"/>
        <v>4120052.1599999997</v>
      </c>
    </row>
    <row r="294" spans="1:8" s="22" customFormat="1" ht="38.25" customHeight="1">
      <c r="A294" s="49"/>
      <c r="B294" s="20" t="s">
        <v>126</v>
      </c>
      <c r="C294" s="21">
        <v>0</v>
      </c>
      <c r="D294" s="21">
        <v>163456.3</v>
      </c>
      <c r="E294" s="21">
        <v>288219.71</v>
      </c>
      <c r="F294" s="21">
        <f aca="true" t="shared" si="72" ref="F294:F303">C294+D294+E294</f>
        <v>451676.01</v>
      </c>
      <c r="G294" s="21" t="e">
        <f>#REF!-F294</f>
        <v>#REF!</v>
      </c>
      <c r="H294" s="21">
        <v>205168.33</v>
      </c>
    </row>
    <row r="295" spans="1:8" s="22" customFormat="1" ht="30.75" customHeight="1">
      <c r="A295" s="49"/>
      <c r="B295" s="20" t="s">
        <v>127</v>
      </c>
      <c r="C295" s="21">
        <v>0</v>
      </c>
      <c r="D295" s="21">
        <v>0</v>
      </c>
      <c r="E295" s="21">
        <v>0</v>
      </c>
      <c r="F295" s="21">
        <f t="shared" si="72"/>
        <v>0</v>
      </c>
      <c r="G295" s="21" t="e">
        <f>#REF!-F295</f>
        <v>#REF!</v>
      </c>
      <c r="H295" s="21">
        <v>0</v>
      </c>
    </row>
    <row r="296" spans="1:8" s="22" customFormat="1" ht="30.75" customHeight="1">
      <c r="A296" s="49"/>
      <c r="B296" s="20" t="s">
        <v>128</v>
      </c>
      <c r="C296" s="21">
        <v>156609.5</v>
      </c>
      <c r="D296" s="21">
        <v>158092.62</v>
      </c>
      <c r="E296" s="21">
        <v>143416.75</v>
      </c>
      <c r="F296" s="21">
        <f t="shared" si="72"/>
        <v>458118.87</v>
      </c>
      <c r="G296" s="21" t="e">
        <f>#REF!-F296</f>
        <v>#REF!</v>
      </c>
      <c r="H296" s="21">
        <v>187763.85</v>
      </c>
    </row>
    <row r="297" spans="1:8" s="22" customFormat="1" ht="30.75" customHeight="1">
      <c r="A297" s="49"/>
      <c r="B297" s="20" t="s">
        <v>129</v>
      </c>
      <c r="C297" s="21">
        <v>41202</v>
      </c>
      <c r="D297" s="21">
        <v>54936</v>
      </c>
      <c r="E297" s="21">
        <v>62811.25</v>
      </c>
      <c r="F297" s="21">
        <f t="shared" si="72"/>
        <v>158949.25</v>
      </c>
      <c r="G297" s="21" t="e">
        <f>#REF!-F297</f>
        <v>#REF!</v>
      </c>
      <c r="H297" s="21">
        <v>246735.02</v>
      </c>
    </row>
    <row r="298" spans="1:8" s="22" customFormat="1" ht="30.75" customHeight="1">
      <c r="A298" s="49"/>
      <c r="B298" s="20" t="s">
        <v>130</v>
      </c>
      <c r="C298" s="21">
        <v>15521.6</v>
      </c>
      <c r="D298" s="21">
        <v>15521.6</v>
      </c>
      <c r="E298" s="21">
        <v>23284.36</v>
      </c>
      <c r="F298" s="21">
        <f t="shared" si="72"/>
        <v>54327.56</v>
      </c>
      <c r="G298" s="21" t="e">
        <f>#REF!-F298</f>
        <v>#REF!</v>
      </c>
      <c r="H298" s="21">
        <v>69847.2</v>
      </c>
    </row>
    <row r="299" spans="1:8" s="22" customFormat="1" ht="42.75" customHeight="1">
      <c r="A299" s="49"/>
      <c r="B299" s="20" t="s">
        <v>131</v>
      </c>
      <c r="C299" s="21">
        <v>9965.74</v>
      </c>
      <c r="D299" s="21">
        <v>601837.61</v>
      </c>
      <c r="E299" s="21">
        <v>708966.59</v>
      </c>
      <c r="F299" s="21">
        <f t="shared" si="72"/>
        <v>1320769.94</v>
      </c>
      <c r="G299" s="21" t="e">
        <f>#REF!-F299</f>
        <v>#REF!</v>
      </c>
      <c r="H299" s="21">
        <v>436587.47</v>
      </c>
    </row>
    <row r="300" spans="1:8" s="22" customFormat="1" ht="30.75" customHeight="1">
      <c r="A300" s="49"/>
      <c r="B300" s="20" t="s">
        <v>132</v>
      </c>
      <c r="C300" s="21">
        <v>15660.13</v>
      </c>
      <c r="D300" s="21">
        <v>17693.18</v>
      </c>
      <c r="E300" s="21">
        <v>32964.36</v>
      </c>
      <c r="F300" s="21">
        <f t="shared" si="72"/>
        <v>66317.67</v>
      </c>
      <c r="G300" s="21" t="e">
        <f>#REF!-F300</f>
        <v>#REF!</v>
      </c>
      <c r="H300" s="21">
        <v>19267.64</v>
      </c>
    </row>
    <row r="301" spans="1:8" s="22" customFormat="1" ht="53.25" customHeight="1">
      <c r="A301" s="49"/>
      <c r="B301" s="20" t="s">
        <v>133</v>
      </c>
      <c r="C301" s="21">
        <v>0</v>
      </c>
      <c r="D301" s="21">
        <v>101152</v>
      </c>
      <c r="E301" s="21">
        <v>0</v>
      </c>
      <c r="F301" s="21">
        <f t="shared" si="72"/>
        <v>101152</v>
      </c>
      <c r="G301" s="21" t="e">
        <f>#REF!-F301</f>
        <v>#REF!</v>
      </c>
      <c r="H301" s="21">
        <v>0</v>
      </c>
    </row>
    <row r="302" spans="1:8" s="22" customFormat="1" ht="90.75" customHeight="1">
      <c r="A302" s="49"/>
      <c r="B302" s="20" t="s">
        <v>134</v>
      </c>
      <c r="C302" s="21">
        <v>1893914.23</v>
      </c>
      <c r="D302" s="21">
        <v>1722854.7</v>
      </c>
      <c r="E302" s="21">
        <v>1389381.7</v>
      </c>
      <c r="F302" s="21">
        <f t="shared" si="72"/>
        <v>5006150.63</v>
      </c>
      <c r="G302" s="21" t="e">
        <f>#REF!-F302</f>
        <v>#REF!</v>
      </c>
      <c r="H302" s="21">
        <v>2944643.65</v>
      </c>
    </row>
    <row r="303" spans="1:8" s="22" customFormat="1" ht="54.75" customHeight="1">
      <c r="A303" s="49"/>
      <c r="B303" s="20" t="s">
        <v>135</v>
      </c>
      <c r="C303" s="21">
        <v>0</v>
      </c>
      <c r="D303" s="21">
        <v>12245.1</v>
      </c>
      <c r="E303" s="21">
        <v>0</v>
      </c>
      <c r="F303" s="21">
        <f t="shared" si="72"/>
        <v>12245.1</v>
      </c>
      <c r="G303" s="21" t="e">
        <f>#REF!-F303</f>
        <v>#REF!</v>
      </c>
      <c r="H303" s="21">
        <v>0</v>
      </c>
    </row>
    <row r="304" spans="1:8" s="22" customFormat="1" ht="63.75" customHeight="1">
      <c r="A304" s="49"/>
      <c r="B304" s="20" t="s">
        <v>136</v>
      </c>
      <c r="C304" s="21">
        <v>9919</v>
      </c>
      <c r="D304" s="21">
        <v>9919</v>
      </c>
      <c r="E304" s="21">
        <v>10039</v>
      </c>
      <c r="F304" s="21">
        <f>C304+D304+E304</f>
        <v>29877</v>
      </c>
      <c r="G304" s="21" t="e">
        <f>#REF!-F304</f>
        <v>#REF!</v>
      </c>
      <c r="H304" s="21">
        <v>10039</v>
      </c>
    </row>
    <row r="305" spans="1:8" s="22" customFormat="1" ht="22.5" customHeight="1">
      <c r="A305" s="49"/>
      <c r="B305" s="23" t="s">
        <v>16</v>
      </c>
      <c r="C305" s="24">
        <f aca="true" t="shared" si="73" ref="C305:H305">C306+C307+C308+C309+C310+C311+C312+C313+C314+C315+C316</f>
        <v>166622.4</v>
      </c>
      <c r="D305" s="24">
        <f t="shared" si="73"/>
        <v>881791.24</v>
      </c>
      <c r="E305" s="24">
        <f t="shared" si="73"/>
        <v>1449635.25</v>
      </c>
      <c r="F305" s="24">
        <f t="shared" si="73"/>
        <v>2498048.89</v>
      </c>
      <c r="G305" s="24" t="e">
        <f t="shared" si="73"/>
        <v>#REF!</v>
      </c>
      <c r="H305" s="24">
        <f t="shared" si="73"/>
        <v>1392230.23</v>
      </c>
    </row>
    <row r="306" spans="1:8" s="22" customFormat="1" ht="30.75" customHeight="1">
      <c r="A306" s="49"/>
      <c r="B306" s="20" t="s">
        <v>126</v>
      </c>
      <c r="C306" s="21">
        <v>32178.1</v>
      </c>
      <c r="D306" s="21">
        <v>1695.75</v>
      </c>
      <c r="E306" s="21">
        <v>46739</v>
      </c>
      <c r="F306" s="21">
        <f aca="true" t="shared" si="74" ref="F306:F314">C306+D306+E306</f>
        <v>80612.85</v>
      </c>
      <c r="G306" s="21" t="e">
        <f>#REF!-F306</f>
        <v>#REF!</v>
      </c>
      <c r="H306" s="21">
        <v>27377.49</v>
      </c>
    </row>
    <row r="307" spans="1:8" s="22" customFormat="1" ht="38.25" customHeight="1">
      <c r="A307" s="49"/>
      <c r="B307" s="20" t="s">
        <v>127</v>
      </c>
      <c r="C307" s="21">
        <v>26139.54</v>
      </c>
      <c r="D307" s="21">
        <v>37017.93</v>
      </c>
      <c r="E307" s="21">
        <v>0</v>
      </c>
      <c r="F307" s="21">
        <f t="shared" si="74"/>
        <v>63157.47</v>
      </c>
      <c r="G307" s="21" t="e">
        <f>#REF!-F307</f>
        <v>#REF!</v>
      </c>
      <c r="H307" s="21">
        <v>95941.37</v>
      </c>
    </row>
    <row r="308" spans="1:8" s="22" customFormat="1" ht="26.25" customHeight="1">
      <c r="A308" s="49"/>
      <c r="B308" s="20" t="s">
        <v>128</v>
      </c>
      <c r="C308" s="21">
        <v>50218.48</v>
      </c>
      <c r="D308" s="21">
        <v>1769.29</v>
      </c>
      <c r="E308" s="21">
        <v>53836.51</v>
      </c>
      <c r="F308" s="21">
        <f t="shared" si="74"/>
        <v>105824.28</v>
      </c>
      <c r="G308" s="21" t="e">
        <f>#REF!-F308</f>
        <v>#REF!</v>
      </c>
      <c r="H308" s="21">
        <v>178212.18</v>
      </c>
    </row>
    <row r="309" spans="1:8" s="22" customFormat="1" ht="26.25" customHeight="1">
      <c r="A309" s="49"/>
      <c r="B309" s="20" t="s">
        <v>129</v>
      </c>
      <c r="C309" s="21">
        <v>0</v>
      </c>
      <c r="D309" s="21">
        <v>0</v>
      </c>
      <c r="E309" s="21">
        <v>0</v>
      </c>
      <c r="F309" s="21">
        <f t="shared" si="74"/>
        <v>0</v>
      </c>
      <c r="G309" s="21" t="e">
        <f>#REF!-F309</f>
        <v>#REF!</v>
      </c>
      <c r="H309" s="21">
        <v>0</v>
      </c>
    </row>
    <row r="310" spans="1:8" s="22" customFormat="1" ht="30">
      <c r="A310" s="49"/>
      <c r="B310" s="20" t="s">
        <v>130</v>
      </c>
      <c r="C310" s="21">
        <v>0</v>
      </c>
      <c r="D310" s="21">
        <v>0</v>
      </c>
      <c r="E310" s="21">
        <v>0</v>
      </c>
      <c r="F310" s="21">
        <f t="shared" si="74"/>
        <v>0</v>
      </c>
      <c r="G310" s="21" t="e">
        <f>#REF!-F310</f>
        <v>#REF!</v>
      </c>
      <c r="H310" s="21">
        <v>0</v>
      </c>
    </row>
    <row r="311" spans="1:8" s="22" customFormat="1" ht="45" customHeight="1">
      <c r="A311" s="49"/>
      <c r="B311" s="20" t="s">
        <v>131</v>
      </c>
      <c r="C311" s="21">
        <v>0</v>
      </c>
      <c r="D311" s="21">
        <v>179522.67</v>
      </c>
      <c r="E311" s="21">
        <v>163955.43</v>
      </c>
      <c r="F311" s="21">
        <f t="shared" si="74"/>
        <v>343478.1</v>
      </c>
      <c r="G311" s="21" t="e">
        <f>#REF!-F311</f>
        <v>#REF!</v>
      </c>
      <c r="H311" s="21">
        <v>204355.09</v>
      </c>
    </row>
    <row r="312" spans="1:8" s="22" customFormat="1" ht="26.25" customHeight="1">
      <c r="A312" s="49"/>
      <c r="B312" s="20" t="s">
        <v>132</v>
      </c>
      <c r="C312" s="21">
        <v>0</v>
      </c>
      <c r="D312" s="21">
        <v>5765.55</v>
      </c>
      <c r="E312" s="21">
        <v>0</v>
      </c>
      <c r="F312" s="21">
        <f t="shared" si="74"/>
        <v>5765.55</v>
      </c>
      <c r="G312" s="21" t="e">
        <f>#REF!-F312</f>
        <v>#REF!</v>
      </c>
      <c r="H312" s="21">
        <v>0</v>
      </c>
    </row>
    <row r="313" spans="1:8" s="22" customFormat="1" ht="54" customHeight="1">
      <c r="A313" s="49"/>
      <c r="B313" s="20" t="s">
        <v>133</v>
      </c>
      <c r="C313" s="21">
        <v>0</v>
      </c>
      <c r="D313" s="21">
        <v>0</v>
      </c>
      <c r="E313" s="21">
        <v>3924</v>
      </c>
      <c r="F313" s="21">
        <f t="shared" si="74"/>
        <v>3924</v>
      </c>
      <c r="G313" s="21" t="e">
        <f>#REF!-F313</f>
        <v>#REF!</v>
      </c>
      <c r="H313" s="21">
        <v>0</v>
      </c>
    </row>
    <row r="314" spans="1:8" s="22" customFormat="1" ht="79.5" customHeight="1">
      <c r="A314" s="49"/>
      <c r="B314" s="20" t="s">
        <v>134</v>
      </c>
      <c r="C314" s="21">
        <v>0</v>
      </c>
      <c r="D314" s="21">
        <v>572250</v>
      </c>
      <c r="E314" s="21">
        <v>1130255</v>
      </c>
      <c r="F314" s="21">
        <f t="shared" si="74"/>
        <v>1702505</v>
      </c>
      <c r="G314" s="21" t="e">
        <f>#REF!-F314</f>
        <v>#REF!</v>
      </c>
      <c r="H314" s="21">
        <v>684350</v>
      </c>
    </row>
    <row r="315" spans="1:8" s="22" customFormat="1" ht="53.25" customHeight="1">
      <c r="A315" s="49"/>
      <c r="B315" s="20" t="s">
        <v>135</v>
      </c>
      <c r="C315" s="21">
        <v>58086.28</v>
      </c>
      <c r="D315" s="21">
        <v>83770.05</v>
      </c>
      <c r="E315" s="21">
        <v>24787.11</v>
      </c>
      <c r="F315" s="21">
        <f>C315+D315+E315</f>
        <v>166643.44</v>
      </c>
      <c r="G315" s="21" t="e">
        <f>#REF!-F315</f>
        <v>#REF!</v>
      </c>
      <c r="H315" s="21">
        <v>188925</v>
      </c>
    </row>
    <row r="316" spans="1:8" s="22" customFormat="1" ht="62.25" customHeight="1">
      <c r="A316" s="49"/>
      <c r="B316" s="20" t="s">
        <v>136</v>
      </c>
      <c r="C316" s="21">
        <v>0</v>
      </c>
      <c r="D316" s="21">
        <v>0</v>
      </c>
      <c r="E316" s="21">
        <v>26138.2</v>
      </c>
      <c r="F316" s="21">
        <f>C316+D316+E316</f>
        <v>26138.2</v>
      </c>
      <c r="G316" s="21" t="e">
        <f>#REF!-F316</f>
        <v>#REF!</v>
      </c>
      <c r="H316" s="21">
        <v>13069.1</v>
      </c>
    </row>
    <row r="317" spans="1:8" s="22" customFormat="1" ht="25.5" customHeight="1">
      <c r="A317" s="49"/>
      <c r="B317" s="23" t="s">
        <v>41</v>
      </c>
      <c r="C317" s="24">
        <f aca="true" t="shared" si="75" ref="C317:H317">C318+C319+C320+C321+C322+C323+C324+C325+C326+C327</f>
        <v>882506.04</v>
      </c>
      <c r="D317" s="24">
        <f t="shared" si="75"/>
        <v>1036076.24</v>
      </c>
      <c r="E317" s="24">
        <f t="shared" si="75"/>
        <v>1139109.2</v>
      </c>
      <c r="F317" s="24">
        <f t="shared" si="75"/>
        <v>3057691.48</v>
      </c>
      <c r="G317" s="24" t="e">
        <f t="shared" si="75"/>
        <v>#REF!</v>
      </c>
      <c r="H317" s="24">
        <f t="shared" si="75"/>
        <v>1431394.53</v>
      </c>
    </row>
    <row r="318" spans="1:8" s="22" customFormat="1" ht="34.5" customHeight="1">
      <c r="A318" s="49"/>
      <c r="B318" s="20" t="s">
        <v>126</v>
      </c>
      <c r="C318" s="21">
        <v>0</v>
      </c>
      <c r="D318" s="21">
        <v>105426.27</v>
      </c>
      <c r="E318" s="21">
        <v>142249.88</v>
      </c>
      <c r="F318" s="21">
        <f aca="true" t="shared" si="76" ref="F318:F324">C318+D318+E318</f>
        <v>247676.15000000002</v>
      </c>
      <c r="G318" s="21" t="e">
        <f>#REF!-F318</f>
        <v>#REF!</v>
      </c>
      <c r="H318" s="21">
        <v>140290.73</v>
      </c>
    </row>
    <row r="319" spans="1:8" s="22" customFormat="1" ht="36" customHeight="1">
      <c r="A319" s="49"/>
      <c r="B319" s="20" t="s">
        <v>127</v>
      </c>
      <c r="C319" s="21">
        <v>27206.08</v>
      </c>
      <c r="D319" s="21">
        <v>26912.15</v>
      </c>
      <c r="E319" s="21">
        <v>21508.66</v>
      </c>
      <c r="F319" s="21">
        <f t="shared" si="76"/>
        <v>75626.89</v>
      </c>
      <c r="G319" s="21" t="e">
        <f>#REF!-F319</f>
        <v>#REF!</v>
      </c>
      <c r="H319" s="21">
        <v>79866.26</v>
      </c>
    </row>
    <row r="320" spans="1:8" s="22" customFormat="1" ht="29.25" customHeight="1">
      <c r="A320" s="49"/>
      <c r="B320" s="20" t="s">
        <v>128</v>
      </c>
      <c r="C320" s="21">
        <v>27771.37</v>
      </c>
      <c r="D320" s="21">
        <v>119065.59</v>
      </c>
      <c r="E320" s="21">
        <v>69495</v>
      </c>
      <c r="F320" s="21">
        <f t="shared" si="76"/>
        <v>216331.96</v>
      </c>
      <c r="G320" s="21" t="e">
        <f>#REF!-F320</f>
        <v>#REF!</v>
      </c>
      <c r="H320" s="21">
        <v>157039.44</v>
      </c>
    </row>
    <row r="321" spans="1:8" s="22" customFormat="1" ht="31.5" customHeight="1">
      <c r="A321" s="49"/>
      <c r="B321" s="20" t="s">
        <v>129</v>
      </c>
      <c r="C321" s="21">
        <v>48287.54</v>
      </c>
      <c r="D321" s="21">
        <v>92939.56</v>
      </c>
      <c r="E321" s="21">
        <v>107985.54</v>
      </c>
      <c r="F321" s="21">
        <f t="shared" si="76"/>
        <v>249212.64</v>
      </c>
      <c r="G321" s="21" t="e">
        <f>#REF!-F321</f>
        <v>#REF!</v>
      </c>
      <c r="H321" s="21">
        <v>0</v>
      </c>
    </row>
    <row r="322" spans="1:8" s="22" customFormat="1" ht="31.5" customHeight="1">
      <c r="A322" s="49"/>
      <c r="B322" s="20" t="s">
        <v>130</v>
      </c>
      <c r="C322" s="21">
        <v>8546.77</v>
      </c>
      <c r="D322" s="21">
        <v>8461.52</v>
      </c>
      <c r="E322" s="21">
        <v>16044.44</v>
      </c>
      <c r="F322" s="21">
        <f t="shared" si="76"/>
        <v>33052.73</v>
      </c>
      <c r="G322" s="21" t="e">
        <f>#REF!-F322</f>
        <v>#REF!</v>
      </c>
      <c r="H322" s="21">
        <v>23217</v>
      </c>
    </row>
    <row r="323" spans="1:8" s="22" customFormat="1" ht="42" customHeight="1">
      <c r="A323" s="49"/>
      <c r="B323" s="20" t="s">
        <v>131</v>
      </c>
      <c r="C323" s="21">
        <v>0</v>
      </c>
      <c r="D323" s="21">
        <v>158375.4</v>
      </c>
      <c r="E323" s="21">
        <v>264259.15</v>
      </c>
      <c r="F323" s="21">
        <f t="shared" si="76"/>
        <v>422634.55000000005</v>
      </c>
      <c r="G323" s="21" t="e">
        <f>#REF!-F323</f>
        <v>#REF!</v>
      </c>
      <c r="H323" s="21">
        <v>332387.88</v>
      </c>
    </row>
    <row r="324" spans="1:8" s="22" customFormat="1" ht="54.75" customHeight="1">
      <c r="A324" s="49"/>
      <c r="B324" s="20" t="s">
        <v>133</v>
      </c>
      <c r="C324" s="21">
        <v>0</v>
      </c>
      <c r="D324" s="21">
        <v>144207</v>
      </c>
      <c r="E324" s="21">
        <v>39730.5</v>
      </c>
      <c r="F324" s="21">
        <f t="shared" si="76"/>
        <v>183937.5</v>
      </c>
      <c r="G324" s="21" t="e">
        <f>#REF!-F324</f>
        <v>#REF!</v>
      </c>
      <c r="H324" s="21">
        <v>0</v>
      </c>
    </row>
    <row r="325" spans="1:8" s="22" customFormat="1" ht="78" customHeight="1">
      <c r="A325" s="49"/>
      <c r="B325" s="20" t="s">
        <v>134</v>
      </c>
      <c r="C325" s="21">
        <v>114450</v>
      </c>
      <c r="D325" s="21">
        <v>367291.61</v>
      </c>
      <c r="E325" s="21">
        <v>457800</v>
      </c>
      <c r="F325" s="21">
        <f>C325+D325+E325</f>
        <v>939541.61</v>
      </c>
      <c r="G325" s="21" t="e">
        <f>#REF!-F325</f>
        <v>#REF!</v>
      </c>
      <c r="H325" s="21">
        <v>686700</v>
      </c>
    </row>
    <row r="326" spans="1:8" s="22" customFormat="1" ht="71.25" customHeight="1">
      <c r="A326" s="49"/>
      <c r="B326" s="20" t="s">
        <v>137</v>
      </c>
      <c r="C326" s="21">
        <v>644175</v>
      </c>
      <c r="D326" s="21">
        <v>0</v>
      </c>
      <c r="E326" s="21">
        <v>0</v>
      </c>
      <c r="F326" s="21">
        <f>C326+D326+E326</f>
        <v>644175</v>
      </c>
      <c r="G326" s="21" t="e">
        <f>#REF!-F326</f>
        <v>#REF!</v>
      </c>
      <c r="H326" s="21">
        <v>0</v>
      </c>
    </row>
    <row r="327" spans="1:8" s="22" customFormat="1" ht="77.25" customHeight="1">
      <c r="A327" s="49"/>
      <c r="B327" s="20" t="s">
        <v>135</v>
      </c>
      <c r="C327" s="21">
        <v>12069.28</v>
      </c>
      <c r="D327" s="21">
        <v>13397.14</v>
      </c>
      <c r="E327" s="21">
        <v>20036.03</v>
      </c>
      <c r="F327" s="21">
        <f>C327+D327+E327</f>
        <v>45502.45</v>
      </c>
      <c r="G327" s="21" t="e">
        <f>#REF!-F327</f>
        <v>#REF!</v>
      </c>
      <c r="H327" s="21">
        <v>11893.22</v>
      </c>
    </row>
    <row r="328" spans="1:8" s="22" customFormat="1" ht="29.25" customHeight="1">
      <c r="A328" s="49"/>
      <c r="B328" s="23" t="s">
        <v>18</v>
      </c>
      <c r="C328" s="24">
        <f aca="true" t="shared" si="77" ref="C328:H328">C329+C330+C331+C332+C333+C334+C335</f>
        <v>44893.46</v>
      </c>
      <c r="D328" s="24">
        <f t="shared" si="77"/>
        <v>20234.44</v>
      </c>
      <c r="E328" s="24">
        <f t="shared" si="77"/>
        <v>87431.12</v>
      </c>
      <c r="F328" s="24">
        <f t="shared" si="77"/>
        <v>152559.02</v>
      </c>
      <c r="G328" s="24" t="e">
        <f t="shared" si="77"/>
        <v>#REF!</v>
      </c>
      <c r="H328" s="24">
        <f t="shared" si="77"/>
        <v>190893.47</v>
      </c>
    </row>
    <row r="329" spans="1:8" s="22" customFormat="1" ht="33" customHeight="1">
      <c r="A329" s="49"/>
      <c r="B329" s="20" t="s">
        <v>126</v>
      </c>
      <c r="C329" s="21">
        <v>32794.46</v>
      </c>
      <c r="D329" s="21">
        <v>8135.44</v>
      </c>
      <c r="E329" s="21">
        <v>76460.5</v>
      </c>
      <c r="F329" s="21">
        <f aca="true" t="shared" si="78" ref="F329:F335">C329+D329+E329</f>
        <v>117390.4</v>
      </c>
      <c r="G329" s="21" t="e">
        <f>#REF!-F329</f>
        <v>#REF!</v>
      </c>
      <c r="H329" s="21">
        <v>103193.37</v>
      </c>
    </row>
    <row r="330" spans="1:8" s="22" customFormat="1" ht="36" customHeight="1">
      <c r="A330" s="49"/>
      <c r="B330" s="20" t="s">
        <v>127</v>
      </c>
      <c r="C330" s="21">
        <v>0</v>
      </c>
      <c r="D330" s="21">
        <v>0</v>
      </c>
      <c r="E330" s="21">
        <v>0</v>
      </c>
      <c r="F330" s="21">
        <f t="shared" si="78"/>
        <v>0</v>
      </c>
      <c r="G330" s="21" t="e">
        <f>#REF!-F330</f>
        <v>#REF!</v>
      </c>
      <c r="H330" s="21">
        <v>0</v>
      </c>
    </row>
    <row r="331" spans="1:8" s="22" customFormat="1" ht="33.75" customHeight="1">
      <c r="A331" s="49"/>
      <c r="B331" s="20" t="s">
        <v>128</v>
      </c>
      <c r="C331" s="21">
        <v>12099</v>
      </c>
      <c r="D331" s="21">
        <v>12099</v>
      </c>
      <c r="E331" s="21">
        <v>10970.62</v>
      </c>
      <c r="F331" s="21">
        <f t="shared" si="78"/>
        <v>35168.62</v>
      </c>
      <c r="G331" s="21" t="e">
        <f>#REF!-F331</f>
        <v>#REF!</v>
      </c>
      <c r="H331" s="21">
        <v>59463.6</v>
      </c>
    </row>
    <row r="332" spans="1:8" s="22" customFormat="1" ht="33.75" customHeight="1">
      <c r="A332" s="49"/>
      <c r="B332" s="20" t="s">
        <v>129</v>
      </c>
      <c r="C332" s="21">
        <v>0</v>
      </c>
      <c r="D332" s="21">
        <v>0</v>
      </c>
      <c r="E332" s="21">
        <v>0</v>
      </c>
      <c r="F332" s="21">
        <f t="shared" si="78"/>
        <v>0</v>
      </c>
      <c r="G332" s="21" t="e">
        <f>#REF!-F332</f>
        <v>#REF!</v>
      </c>
      <c r="H332" s="21">
        <v>13734</v>
      </c>
    </row>
    <row r="333" spans="1:8" s="22" customFormat="1" ht="33.75" customHeight="1">
      <c r="A333" s="49"/>
      <c r="B333" s="20" t="s">
        <v>130</v>
      </c>
      <c r="C333" s="21">
        <v>0</v>
      </c>
      <c r="D333" s="21">
        <v>0</v>
      </c>
      <c r="E333" s="21">
        <v>0</v>
      </c>
      <c r="F333" s="21">
        <f t="shared" si="78"/>
        <v>0</v>
      </c>
      <c r="G333" s="21" t="e">
        <f>#REF!-F333</f>
        <v>#REF!</v>
      </c>
      <c r="H333" s="21">
        <v>14502.5</v>
      </c>
    </row>
    <row r="334" spans="1:8" s="22" customFormat="1" ht="33.75" customHeight="1">
      <c r="A334" s="49"/>
      <c r="B334" s="20" t="s">
        <v>132</v>
      </c>
      <c r="C334" s="21">
        <v>0</v>
      </c>
      <c r="D334" s="21">
        <v>0</v>
      </c>
      <c r="E334" s="21">
        <v>0</v>
      </c>
      <c r="F334" s="21">
        <f t="shared" si="78"/>
        <v>0</v>
      </c>
      <c r="G334" s="21" t="e">
        <f>#REF!-F334</f>
        <v>#REF!</v>
      </c>
      <c r="H334" s="21">
        <v>0</v>
      </c>
    </row>
    <row r="335" spans="1:8" s="22" customFormat="1" ht="43.5" customHeight="1">
      <c r="A335" s="49"/>
      <c r="B335" s="20" t="s">
        <v>135</v>
      </c>
      <c r="C335" s="21">
        <v>0</v>
      </c>
      <c r="D335" s="21">
        <v>0</v>
      </c>
      <c r="E335" s="21">
        <v>0</v>
      </c>
      <c r="F335" s="21">
        <f t="shared" si="78"/>
        <v>0</v>
      </c>
      <c r="G335" s="21" t="e">
        <f>#REF!-F335</f>
        <v>#REF!</v>
      </c>
      <c r="H335" s="21">
        <v>0</v>
      </c>
    </row>
    <row r="336" spans="1:8" s="22" customFormat="1" ht="36" customHeight="1">
      <c r="A336" s="49"/>
      <c r="B336" s="23" t="s">
        <v>21</v>
      </c>
      <c r="C336" s="24">
        <f aca="true" t="shared" si="79" ref="C336:H336">C337+C338</f>
        <v>0</v>
      </c>
      <c r="D336" s="24">
        <f t="shared" si="79"/>
        <v>0</v>
      </c>
      <c r="E336" s="24">
        <f t="shared" si="79"/>
        <v>0</v>
      </c>
      <c r="F336" s="24">
        <f t="shared" si="79"/>
        <v>0</v>
      </c>
      <c r="G336" s="24" t="e">
        <f t="shared" si="79"/>
        <v>#REF!</v>
      </c>
      <c r="H336" s="24">
        <f t="shared" si="79"/>
        <v>30802.55</v>
      </c>
    </row>
    <row r="337" spans="1:8" s="22" customFormat="1" ht="30.75" customHeight="1">
      <c r="A337" s="49"/>
      <c r="B337" s="20" t="s">
        <v>126</v>
      </c>
      <c r="C337" s="21">
        <v>0</v>
      </c>
      <c r="D337" s="21">
        <v>0</v>
      </c>
      <c r="E337" s="21">
        <v>0</v>
      </c>
      <c r="F337" s="21">
        <f>C337+D337+E337</f>
        <v>0</v>
      </c>
      <c r="G337" s="21" t="e">
        <f>#REF!-F337</f>
        <v>#REF!</v>
      </c>
      <c r="H337" s="21">
        <v>0</v>
      </c>
    </row>
    <row r="338" spans="1:8" s="22" customFormat="1" ht="22.5" customHeight="1">
      <c r="A338" s="49"/>
      <c r="B338" s="20" t="s">
        <v>128</v>
      </c>
      <c r="C338" s="21">
        <v>0</v>
      </c>
      <c r="D338" s="21">
        <v>0</v>
      </c>
      <c r="E338" s="21">
        <v>0</v>
      </c>
      <c r="F338" s="21">
        <f>C338+D338+E338</f>
        <v>0</v>
      </c>
      <c r="G338" s="21" t="e">
        <f>#REF!-F338</f>
        <v>#REF!</v>
      </c>
      <c r="H338" s="21">
        <v>30802.55</v>
      </c>
    </row>
    <row r="339" spans="1:8" s="22" customFormat="1" ht="34.5" customHeight="1">
      <c r="A339" s="49"/>
      <c r="B339" s="23" t="s">
        <v>17</v>
      </c>
      <c r="C339" s="24">
        <f aca="true" t="shared" si="80" ref="C339:H339">C340+C341+C342+C343+C344</f>
        <v>38649.2</v>
      </c>
      <c r="D339" s="24">
        <f t="shared" si="80"/>
        <v>50558.020000000004</v>
      </c>
      <c r="E339" s="24">
        <f t="shared" si="80"/>
        <v>194109.78</v>
      </c>
      <c r="F339" s="24">
        <f t="shared" si="80"/>
        <v>283317</v>
      </c>
      <c r="G339" s="24" t="e">
        <f t="shared" si="80"/>
        <v>#REF!</v>
      </c>
      <c r="H339" s="24">
        <f t="shared" si="80"/>
        <v>513277.04</v>
      </c>
    </row>
    <row r="340" spans="1:8" s="22" customFormat="1" ht="30.75" customHeight="1">
      <c r="A340" s="49"/>
      <c r="B340" s="20" t="s">
        <v>127</v>
      </c>
      <c r="C340" s="21">
        <v>7497</v>
      </c>
      <c r="D340" s="21">
        <v>6816.32</v>
      </c>
      <c r="E340" s="21">
        <v>34952.68</v>
      </c>
      <c r="F340" s="21">
        <f>C340+D340+E340</f>
        <v>49266</v>
      </c>
      <c r="G340" s="21" t="e">
        <f>#REF!-F340</f>
        <v>#REF!</v>
      </c>
      <c r="H340" s="21">
        <v>97552.16</v>
      </c>
    </row>
    <row r="341" spans="1:8" s="22" customFormat="1" ht="27.75" customHeight="1">
      <c r="A341" s="49"/>
      <c r="B341" s="20" t="s">
        <v>128</v>
      </c>
      <c r="C341" s="21">
        <v>7957</v>
      </c>
      <c r="D341" s="21">
        <v>11935.5</v>
      </c>
      <c r="E341" s="21">
        <v>50129.1</v>
      </c>
      <c r="F341" s="21">
        <f>C341+D341+E341</f>
        <v>70021.6</v>
      </c>
      <c r="G341" s="21" t="e">
        <f>#REF!-F341</f>
        <v>#REF!</v>
      </c>
      <c r="H341" s="21">
        <v>84534.96</v>
      </c>
    </row>
    <row r="342" spans="1:8" s="22" customFormat="1" ht="27.75" customHeight="1">
      <c r="A342" s="49"/>
      <c r="B342" s="20" t="s">
        <v>129</v>
      </c>
      <c r="C342" s="21">
        <v>23195.2</v>
      </c>
      <c r="D342" s="21">
        <v>23195.2</v>
      </c>
      <c r="E342" s="21">
        <v>70239.6</v>
      </c>
      <c r="F342" s="21">
        <f>C342+D342+E342</f>
        <v>116630</v>
      </c>
      <c r="G342" s="21" t="e">
        <f>#REF!-F342</f>
        <v>#REF!</v>
      </c>
      <c r="H342" s="21">
        <v>227810</v>
      </c>
    </row>
    <row r="343" spans="1:8" s="22" customFormat="1" ht="30.75" customHeight="1">
      <c r="A343" s="49"/>
      <c r="B343" s="20" t="s">
        <v>130</v>
      </c>
      <c r="C343" s="21">
        <v>0</v>
      </c>
      <c r="D343" s="21">
        <v>8611</v>
      </c>
      <c r="E343" s="21">
        <v>11299.4</v>
      </c>
      <c r="F343" s="21">
        <f>C343+D343+E343</f>
        <v>19910.4</v>
      </c>
      <c r="G343" s="21" t="e">
        <f>#REF!-F343</f>
        <v>#REF!</v>
      </c>
      <c r="H343" s="21">
        <v>39096.12</v>
      </c>
    </row>
    <row r="344" spans="1:8" s="22" customFormat="1" ht="60.75" customHeight="1">
      <c r="A344" s="49"/>
      <c r="B344" s="20" t="s">
        <v>135</v>
      </c>
      <c r="C344" s="21">
        <v>0</v>
      </c>
      <c r="D344" s="21">
        <v>0</v>
      </c>
      <c r="E344" s="21">
        <v>27489</v>
      </c>
      <c r="F344" s="21">
        <f>C344+D344+E344</f>
        <v>27489</v>
      </c>
      <c r="G344" s="21" t="e">
        <f>#REF!-F344</f>
        <v>#REF!</v>
      </c>
      <c r="H344" s="21">
        <v>64283.8</v>
      </c>
    </row>
    <row r="345" spans="1:8" s="22" customFormat="1" ht="39" customHeight="1">
      <c r="A345" s="49"/>
      <c r="B345" s="23" t="s">
        <v>35</v>
      </c>
      <c r="C345" s="24">
        <f aca="true" t="shared" si="81" ref="C345:H345">C346+C347+C348</f>
        <v>16568</v>
      </c>
      <c r="D345" s="24">
        <f t="shared" si="81"/>
        <v>163439.37</v>
      </c>
      <c r="E345" s="24">
        <f t="shared" si="81"/>
        <v>111150.44</v>
      </c>
      <c r="F345" s="24">
        <f t="shared" si="81"/>
        <v>291157.81</v>
      </c>
      <c r="G345" s="24" t="e">
        <f t="shared" si="81"/>
        <v>#REF!</v>
      </c>
      <c r="H345" s="24">
        <f t="shared" si="81"/>
        <v>55600.58</v>
      </c>
    </row>
    <row r="346" spans="1:8" s="22" customFormat="1" ht="50.25" customHeight="1">
      <c r="A346" s="49"/>
      <c r="B346" s="20" t="s">
        <v>138</v>
      </c>
      <c r="C346" s="21">
        <v>0</v>
      </c>
      <c r="D346" s="21">
        <v>63425.96</v>
      </c>
      <c r="E346" s="21">
        <v>47099.55</v>
      </c>
      <c r="F346" s="21">
        <f>C346+D346+E346</f>
        <v>110525.51000000001</v>
      </c>
      <c r="G346" s="21" t="e">
        <f>#REF!-F346</f>
        <v>#REF!</v>
      </c>
      <c r="H346" s="21">
        <v>54023.83</v>
      </c>
    </row>
    <row r="347" spans="1:8" s="22" customFormat="1" ht="36" customHeight="1">
      <c r="A347" s="49"/>
      <c r="B347" s="20" t="s">
        <v>132</v>
      </c>
      <c r="C347" s="21">
        <v>0</v>
      </c>
      <c r="D347" s="21">
        <v>0</v>
      </c>
      <c r="E347" s="21">
        <v>0</v>
      </c>
      <c r="F347" s="21">
        <f>C347+D347+E347</f>
        <v>0</v>
      </c>
      <c r="G347" s="21" t="e">
        <f>#REF!-F347</f>
        <v>#REF!</v>
      </c>
      <c r="H347" s="21">
        <v>0</v>
      </c>
    </row>
    <row r="348" spans="1:8" s="22" customFormat="1" ht="50.25" customHeight="1">
      <c r="A348" s="49"/>
      <c r="B348" s="20" t="s">
        <v>139</v>
      </c>
      <c r="C348" s="21">
        <v>16568</v>
      </c>
      <c r="D348" s="21">
        <v>100013.41</v>
      </c>
      <c r="E348" s="21">
        <v>64050.89</v>
      </c>
      <c r="F348" s="21">
        <f>C348+D348+E348</f>
        <v>180632.3</v>
      </c>
      <c r="G348" s="21" t="e">
        <f>#REF!-F348</f>
        <v>#REF!</v>
      </c>
      <c r="H348" s="21">
        <v>1576.75</v>
      </c>
    </row>
    <row r="349" spans="1:8" s="22" customFormat="1" ht="39" customHeight="1">
      <c r="A349" s="49"/>
      <c r="B349" s="23" t="s">
        <v>112</v>
      </c>
      <c r="C349" s="24">
        <f aca="true" t="shared" si="82" ref="C349:H349">C350</f>
        <v>0</v>
      </c>
      <c r="D349" s="24">
        <f t="shared" si="82"/>
        <v>0</v>
      </c>
      <c r="E349" s="24">
        <f t="shared" si="82"/>
        <v>0</v>
      </c>
      <c r="F349" s="24">
        <f t="shared" si="82"/>
        <v>0</v>
      </c>
      <c r="G349" s="24" t="e">
        <f t="shared" si="82"/>
        <v>#REF!</v>
      </c>
      <c r="H349" s="24">
        <f t="shared" si="82"/>
        <v>0</v>
      </c>
    </row>
    <row r="350" spans="1:8" s="22" customFormat="1" ht="30.75" customHeight="1">
      <c r="A350" s="49"/>
      <c r="B350" s="20" t="s">
        <v>132</v>
      </c>
      <c r="C350" s="21">
        <v>0</v>
      </c>
      <c r="D350" s="21">
        <v>0</v>
      </c>
      <c r="E350" s="21">
        <v>0</v>
      </c>
      <c r="F350" s="21">
        <f>C350+D350+E350</f>
        <v>0</v>
      </c>
      <c r="G350" s="21" t="e">
        <f>#REF!-F350</f>
        <v>#REF!</v>
      </c>
      <c r="H350" s="21">
        <v>0</v>
      </c>
    </row>
    <row r="351" spans="1:8" s="22" customFormat="1" ht="30.75" customHeight="1">
      <c r="A351" s="49"/>
      <c r="B351" s="23" t="s">
        <v>116</v>
      </c>
      <c r="C351" s="24">
        <f aca="true" t="shared" si="83" ref="C351:H351">C352+C353</f>
        <v>0</v>
      </c>
      <c r="D351" s="24">
        <f t="shared" si="83"/>
        <v>27398.3</v>
      </c>
      <c r="E351" s="24">
        <f t="shared" si="83"/>
        <v>62496.59</v>
      </c>
      <c r="F351" s="24">
        <f t="shared" si="83"/>
        <v>89894.89</v>
      </c>
      <c r="G351" s="24" t="e">
        <f t="shared" si="83"/>
        <v>#REF!</v>
      </c>
      <c r="H351" s="24">
        <f t="shared" si="83"/>
        <v>138489.49</v>
      </c>
    </row>
    <row r="352" spans="1:8" s="22" customFormat="1" ht="30.75" customHeight="1">
      <c r="A352" s="49"/>
      <c r="B352" s="20" t="s">
        <v>126</v>
      </c>
      <c r="C352" s="21">
        <v>0</v>
      </c>
      <c r="D352" s="21">
        <v>27398.3</v>
      </c>
      <c r="E352" s="21">
        <v>62496.59</v>
      </c>
      <c r="F352" s="21">
        <f>C352+D352+E352</f>
        <v>89894.89</v>
      </c>
      <c r="G352" s="21" t="e">
        <f>#REF!-F352</f>
        <v>#REF!</v>
      </c>
      <c r="H352" s="21">
        <v>138489.49</v>
      </c>
    </row>
    <row r="353" spans="1:8" s="22" customFormat="1" ht="30.75" customHeight="1">
      <c r="A353" s="49"/>
      <c r="B353" s="20" t="s">
        <v>128</v>
      </c>
      <c r="C353" s="21">
        <v>0</v>
      </c>
      <c r="D353" s="21">
        <v>0</v>
      </c>
      <c r="E353" s="21">
        <v>0</v>
      </c>
      <c r="F353" s="21">
        <f>C353+D353+E353</f>
        <v>0</v>
      </c>
      <c r="G353" s="21" t="e">
        <f>#REF!-F353</f>
        <v>#REF!</v>
      </c>
      <c r="H353" s="21">
        <v>0</v>
      </c>
    </row>
    <row r="354" spans="1:8" s="22" customFormat="1" ht="30.75" customHeight="1">
      <c r="A354" s="49"/>
      <c r="B354" s="23" t="s">
        <v>42</v>
      </c>
      <c r="C354" s="24">
        <f aca="true" t="shared" si="84" ref="C354:H354">C355+C356+C357+C358+C359+C360+C361+C362+C363+C364+C365+C366</f>
        <v>34429</v>
      </c>
      <c r="D354" s="24">
        <f t="shared" si="84"/>
        <v>540799.36</v>
      </c>
      <c r="E354" s="24">
        <f t="shared" si="84"/>
        <v>1972637.77</v>
      </c>
      <c r="F354" s="24">
        <f t="shared" si="84"/>
        <v>2547866.13</v>
      </c>
      <c r="G354" s="24" t="e">
        <f t="shared" si="84"/>
        <v>#REF!</v>
      </c>
      <c r="H354" s="24">
        <f t="shared" si="84"/>
        <v>734766.1699999999</v>
      </c>
    </row>
    <row r="355" spans="1:8" s="22" customFormat="1" ht="35.25" customHeight="1">
      <c r="A355" s="49"/>
      <c r="B355" s="20" t="s">
        <v>126</v>
      </c>
      <c r="C355" s="21">
        <v>0</v>
      </c>
      <c r="D355" s="21">
        <v>0</v>
      </c>
      <c r="E355" s="21">
        <v>0</v>
      </c>
      <c r="F355" s="21">
        <f aca="true" t="shared" si="85" ref="F355:F365">C355+D355+E355</f>
        <v>0</v>
      </c>
      <c r="G355" s="21" t="e">
        <f>#REF!-F355</f>
        <v>#REF!</v>
      </c>
      <c r="H355" s="21">
        <v>43064.98</v>
      </c>
    </row>
    <row r="356" spans="1:8" s="22" customFormat="1" ht="38.25" customHeight="1">
      <c r="A356" s="49"/>
      <c r="B356" s="20" t="s">
        <v>127</v>
      </c>
      <c r="C356" s="21">
        <v>0</v>
      </c>
      <c r="D356" s="21">
        <v>0</v>
      </c>
      <c r="E356" s="21">
        <v>0</v>
      </c>
      <c r="F356" s="21">
        <f t="shared" si="85"/>
        <v>0</v>
      </c>
      <c r="G356" s="21" t="e">
        <f>#REF!-F356</f>
        <v>#REF!</v>
      </c>
      <c r="H356" s="21">
        <v>12614.76</v>
      </c>
    </row>
    <row r="357" spans="1:8" s="22" customFormat="1" ht="32.25" customHeight="1">
      <c r="A357" s="49"/>
      <c r="B357" s="20" t="s">
        <v>128</v>
      </c>
      <c r="C357" s="21">
        <v>0</v>
      </c>
      <c r="D357" s="21">
        <v>0</v>
      </c>
      <c r="E357" s="21">
        <v>0</v>
      </c>
      <c r="F357" s="21">
        <f t="shared" si="85"/>
        <v>0</v>
      </c>
      <c r="G357" s="21" t="e">
        <f>#REF!-F357</f>
        <v>#REF!</v>
      </c>
      <c r="H357" s="21">
        <v>0</v>
      </c>
    </row>
    <row r="358" spans="1:8" s="22" customFormat="1" ht="32.25" customHeight="1">
      <c r="A358" s="49"/>
      <c r="B358" s="20" t="s">
        <v>129</v>
      </c>
      <c r="C358" s="21">
        <v>0</v>
      </c>
      <c r="D358" s="21">
        <v>0</v>
      </c>
      <c r="E358" s="21">
        <v>0</v>
      </c>
      <c r="F358" s="21">
        <f t="shared" si="85"/>
        <v>0</v>
      </c>
      <c r="G358" s="21" t="e">
        <f>#REF!-F358</f>
        <v>#REF!</v>
      </c>
      <c r="H358" s="21">
        <v>0</v>
      </c>
    </row>
    <row r="359" spans="1:8" s="22" customFormat="1" ht="39.75" customHeight="1">
      <c r="A359" s="49"/>
      <c r="B359" s="20" t="s">
        <v>130</v>
      </c>
      <c r="C359" s="21">
        <v>0</v>
      </c>
      <c r="D359" s="21">
        <v>0</v>
      </c>
      <c r="E359" s="21">
        <v>0</v>
      </c>
      <c r="F359" s="21">
        <f t="shared" si="85"/>
        <v>0</v>
      </c>
      <c r="G359" s="21" t="e">
        <f>#REF!-F359</f>
        <v>#REF!</v>
      </c>
      <c r="H359" s="21">
        <v>0</v>
      </c>
    </row>
    <row r="360" spans="1:8" s="22" customFormat="1" ht="36" customHeight="1">
      <c r="A360" s="49"/>
      <c r="B360" s="20" t="s">
        <v>131</v>
      </c>
      <c r="C360" s="21">
        <v>34429</v>
      </c>
      <c r="D360" s="21">
        <v>246499.36</v>
      </c>
      <c r="E360" s="21">
        <v>414501.09</v>
      </c>
      <c r="F360" s="21">
        <f t="shared" si="85"/>
        <v>695429.45</v>
      </c>
      <c r="G360" s="21" t="e">
        <f>#REF!-F360</f>
        <v>#REF!</v>
      </c>
      <c r="H360" s="21">
        <v>328697.3</v>
      </c>
    </row>
    <row r="361" spans="1:8" s="22" customFormat="1" ht="30.75" customHeight="1">
      <c r="A361" s="49"/>
      <c r="B361" s="20" t="s">
        <v>132</v>
      </c>
      <c r="C361" s="21">
        <v>0</v>
      </c>
      <c r="D361" s="21">
        <v>0</v>
      </c>
      <c r="E361" s="21">
        <v>999.6</v>
      </c>
      <c r="F361" s="21">
        <f t="shared" si="85"/>
        <v>999.6</v>
      </c>
      <c r="G361" s="21" t="e">
        <f>#REF!-F361</f>
        <v>#REF!</v>
      </c>
      <c r="H361" s="21">
        <v>1471.5</v>
      </c>
    </row>
    <row r="362" spans="1:8" s="22" customFormat="1" ht="33" customHeight="1">
      <c r="A362" s="49"/>
      <c r="B362" s="20" t="s">
        <v>139</v>
      </c>
      <c r="C362" s="21">
        <v>0</v>
      </c>
      <c r="D362" s="21">
        <v>0</v>
      </c>
      <c r="E362" s="21">
        <v>0</v>
      </c>
      <c r="F362" s="21">
        <f t="shared" si="85"/>
        <v>0</v>
      </c>
      <c r="G362" s="21" t="e">
        <f>#REF!-F362</f>
        <v>#REF!</v>
      </c>
      <c r="H362" s="21">
        <v>0</v>
      </c>
    </row>
    <row r="363" spans="1:8" s="22" customFormat="1" ht="60.75" customHeight="1">
      <c r="A363" s="49"/>
      <c r="B363" s="20" t="s">
        <v>133</v>
      </c>
      <c r="C363" s="21">
        <v>0</v>
      </c>
      <c r="D363" s="21">
        <v>0</v>
      </c>
      <c r="E363" s="21">
        <v>82186</v>
      </c>
      <c r="F363" s="21">
        <f t="shared" si="85"/>
        <v>82186</v>
      </c>
      <c r="G363" s="21" t="e">
        <f>#REF!-F363</f>
        <v>#REF!</v>
      </c>
      <c r="H363" s="21">
        <v>48633.62</v>
      </c>
    </row>
    <row r="364" spans="1:8" s="22" customFormat="1" ht="75.75" customHeight="1">
      <c r="A364" s="49"/>
      <c r="B364" s="20" t="s">
        <v>134</v>
      </c>
      <c r="C364" s="21">
        <v>0</v>
      </c>
      <c r="D364" s="21">
        <v>294300</v>
      </c>
      <c r="E364" s="21">
        <v>1450933.8</v>
      </c>
      <c r="F364" s="21">
        <f t="shared" si="85"/>
        <v>1745233.8</v>
      </c>
      <c r="G364" s="21" t="e">
        <f>#REF!-F364</f>
        <v>#REF!</v>
      </c>
      <c r="H364" s="21">
        <v>228900</v>
      </c>
    </row>
    <row r="365" spans="1:8" s="22" customFormat="1" ht="46.5" customHeight="1">
      <c r="A365" s="49"/>
      <c r="B365" s="20" t="s">
        <v>135</v>
      </c>
      <c r="C365" s="21">
        <v>0</v>
      </c>
      <c r="D365" s="21">
        <v>0</v>
      </c>
      <c r="E365" s="21">
        <v>24017.28</v>
      </c>
      <c r="F365" s="21">
        <f t="shared" si="85"/>
        <v>24017.28</v>
      </c>
      <c r="G365" s="21" t="e">
        <f>#REF!-F365</f>
        <v>#REF!</v>
      </c>
      <c r="H365" s="21">
        <v>71384.01</v>
      </c>
    </row>
    <row r="366" spans="1:8" s="22" customFormat="1" ht="42.75" customHeight="1">
      <c r="A366" s="49"/>
      <c r="B366" s="20" t="s">
        <v>136</v>
      </c>
      <c r="C366" s="21">
        <v>0</v>
      </c>
      <c r="D366" s="21">
        <v>0</v>
      </c>
      <c r="E366" s="21">
        <v>0</v>
      </c>
      <c r="F366" s="21">
        <f>C366+D366+E366</f>
        <v>0</v>
      </c>
      <c r="G366" s="21" t="e">
        <f>#REF!-F366</f>
        <v>#REF!</v>
      </c>
      <c r="H366" s="21">
        <v>0</v>
      </c>
    </row>
    <row r="367" spans="1:8" s="22" customFormat="1" ht="30.75" customHeight="1">
      <c r="A367" s="49"/>
      <c r="B367" s="23" t="s">
        <v>54</v>
      </c>
      <c r="C367" s="24">
        <f aca="true" t="shared" si="86" ref="C367:H367">C368+C369+C370+C371+C372+C373+C374+C375+C376+C377+C378+C379</f>
        <v>466744.95</v>
      </c>
      <c r="D367" s="24">
        <f t="shared" si="86"/>
        <v>498290.66000000003</v>
      </c>
      <c r="E367" s="24">
        <f t="shared" si="86"/>
        <v>640004.5599999999</v>
      </c>
      <c r="F367" s="24">
        <f t="shared" si="86"/>
        <v>1605040.17</v>
      </c>
      <c r="G367" s="24" t="e">
        <f t="shared" si="86"/>
        <v>#REF!</v>
      </c>
      <c r="H367" s="24">
        <f t="shared" si="86"/>
        <v>1325955.06</v>
      </c>
    </row>
    <row r="368" spans="1:8" s="22" customFormat="1" ht="32.25" customHeight="1">
      <c r="A368" s="49"/>
      <c r="B368" s="20" t="s">
        <v>126</v>
      </c>
      <c r="C368" s="21">
        <v>6534.05</v>
      </c>
      <c r="D368" s="21">
        <v>0</v>
      </c>
      <c r="E368" s="21">
        <v>5124.69</v>
      </c>
      <c r="F368" s="21">
        <f aca="true" t="shared" si="87" ref="F368:F379">C368+D368+E368</f>
        <v>11658.74</v>
      </c>
      <c r="G368" s="21" t="e">
        <f>#REF!-F368</f>
        <v>#REF!</v>
      </c>
      <c r="H368" s="21">
        <v>19724</v>
      </c>
    </row>
    <row r="369" spans="1:8" s="22" customFormat="1" ht="38.25" customHeight="1">
      <c r="A369" s="49"/>
      <c r="B369" s="20" t="s">
        <v>127</v>
      </c>
      <c r="C369" s="21">
        <v>0</v>
      </c>
      <c r="D369" s="21">
        <v>0</v>
      </c>
      <c r="E369" s="21">
        <v>0</v>
      </c>
      <c r="F369" s="21">
        <f t="shared" si="87"/>
        <v>0</v>
      </c>
      <c r="G369" s="21" t="e">
        <f>#REF!-F369</f>
        <v>#REF!</v>
      </c>
      <c r="H369" s="21">
        <v>0</v>
      </c>
    </row>
    <row r="370" spans="1:8" s="22" customFormat="1" ht="33" customHeight="1">
      <c r="A370" s="49"/>
      <c r="B370" s="20" t="s">
        <v>128</v>
      </c>
      <c r="C370" s="21">
        <v>423.78</v>
      </c>
      <c r="D370" s="21">
        <v>8022.4</v>
      </c>
      <c r="E370" s="21">
        <v>13287.1</v>
      </c>
      <c r="F370" s="21">
        <f t="shared" si="87"/>
        <v>21733.28</v>
      </c>
      <c r="G370" s="21" t="e">
        <f>#REF!-F370</f>
        <v>#REF!</v>
      </c>
      <c r="H370" s="21">
        <v>0</v>
      </c>
    </row>
    <row r="371" spans="1:8" s="22" customFormat="1" ht="36.75" customHeight="1">
      <c r="A371" s="49"/>
      <c r="B371" s="20" t="s">
        <v>129</v>
      </c>
      <c r="C371" s="21">
        <v>0</v>
      </c>
      <c r="D371" s="21">
        <v>0</v>
      </c>
      <c r="E371" s="21">
        <v>0</v>
      </c>
      <c r="F371" s="21">
        <f t="shared" si="87"/>
        <v>0</v>
      </c>
      <c r="G371" s="21" t="e">
        <f>#REF!-F371</f>
        <v>#REF!</v>
      </c>
      <c r="H371" s="21">
        <v>0</v>
      </c>
    </row>
    <row r="372" spans="1:8" s="22" customFormat="1" ht="42" customHeight="1">
      <c r="A372" s="49"/>
      <c r="B372" s="20" t="s">
        <v>130</v>
      </c>
      <c r="C372" s="21">
        <v>0</v>
      </c>
      <c r="D372" s="21">
        <v>0</v>
      </c>
      <c r="E372" s="21">
        <v>0</v>
      </c>
      <c r="F372" s="21">
        <f t="shared" si="87"/>
        <v>0</v>
      </c>
      <c r="G372" s="21" t="e">
        <f>#REF!-F372</f>
        <v>#REF!</v>
      </c>
      <c r="H372" s="21">
        <v>0</v>
      </c>
    </row>
    <row r="373" spans="1:8" s="22" customFormat="1" ht="38.25" customHeight="1">
      <c r="A373" s="49"/>
      <c r="B373" s="20" t="s">
        <v>131</v>
      </c>
      <c r="C373" s="21">
        <v>19836.48</v>
      </c>
      <c r="D373" s="21">
        <v>54408.74</v>
      </c>
      <c r="E373" s="21">
        <v>83856.81</v>
      </c>
      <c r="F373" s="21">
        <f t="shared" si="87"/>
        <v>158102.03</v>
      </c>
      <c r="G373" s="21" t="e">
        <f>#REF!-F373</f>
        <v>#REF!</v>
      </c>
      <c r="H373" s="21">
        <v>0</v>
      </c>
    </row>
    <row r="374" spans="1:8" s="22" customFormat="1" ht="34.5" customHeight="1">
      <c r="A374" s="49"/>
      <c r="B374" s="20" t="s">
        <v>138</v>
      </c>
      <c r="C374" s="21">
        <v>0</v>
      </c>
      <c r="D374" s="21">
        <v>0</v>
      </c>
      <c r="E374" s="21">
        <v>0</v>
      </c>
      <c r="F374" s="21">
        <f t="shared" si="87"/>
        <v>0</v>
      </c>
      <c r="G374" s="21" t="e">
        <f>#REF!-F374</f>
        <v>#REF!</v>
      </c>
      <c r="H374" s="21">
        <v>0</v>
      </c>
    </row>
    <row r="375" spans="1:8" s="22" customFormat="1" ht="30.75" customHeight="1">
      <c r="A375" s="49"/>
      <c r="B375" s="20" t="s">
        <v>132</v>
      </c>
      <c r="C375" s="21">
        <v>0</v>
      </c>
      <c r="D375" s="21">
        <v>0</v>
      </c>
      <c r="E375" s="21">
        <v>0</v>
      </c>
      <c r="F375" s="21">
        <f t="shared" si="87"/>
        <v>0</v>
      </c>
      <c r="G375" s="21" t="e">
        <f>#REF!-F375</f>
        <v>#REF!</v>
      </c>
      <c r="H375" s="21">
        <v>0</v>
      </c>
    </row>
    <row r="376" spans="1:8" s="22" customFormat="1" ht="46.5" customHeight="1">
      <c r="A376" s="49"/>
      <c r="B376" s="20" t="s">
        <v>133</v>
      </c>
      <c r="C376" s="21">
        <v>4355.34</v>
      </c>
      <c r="D376" s="21">
        <v>0</v>
      </c>
      <c r="E376" s="21">
        <v>0</v>
      </c>
      <c r="F376" s="21">
        <f t="shared" si="87"/>
        <v>4355.34</v>
      </c>
      <c r="G376" s="21" t="e">
        <f>#REF!-F376</f>
        <v>#REF!</v>
      </c>
      <c r="H376" s="21">
        <v>0</v>
      </c>
    </row>
    <row r="377" spans="1:8" s="22" customFormat="1" ht="75.75" customHeight="1">
      <c r="A377" s="49"/>
      <c r="B377" s="20" t="s">
        <v>134</v>
      </c>
      <c r="C377" s="21">
        <v>435595.3</v>
      </c>
      <c r="D377" s="21">
        <v>435859.52</v>
      </c>
      <c r="E377" s="21">
        <v>537735.96</v>
      </c>
      <c r="F377" s="21">
        <f t="shared" si="87"/>
        <v>1409190.78</v>
      </c>
      <c r="G377" s="21" t="e">
        <f>#REF!-F377</f>
        <v>#REF!</v>
      </c>
      <c r="H377" s="21">
        <v>1306231.06</v>
      </c>
    </row>
    <row r="378" spans="1:8" s="22" customFormat="1" ht="46.5" customHeight="1">
      <c r="A378" s="49"/>
      <c r="B378" s="20" t="s">
        <v>135</v>
      </c>
      <c r="C378" s="21">
        <v>0</v>
      </c>
      <c r="D378" s="21">
        <v>0</v>
      </c>
      <c r="E378" s="21">
        <v>0</v>
      </c>
      <c r="F378" s="21">
        <f t="shared" si="87"/>
        <v>0</v>
      </c>
      <c r="G378" s="21" t="e">
        <f>#REF!-F378</f>
        <v>#REF!</v>
      </c>
      <c r="H378" s="21">
        <v>0</v>
      </c>
    </row>
    <row r="379" spans="1:8" s="22" customFormat="1" ht="41.25" customHeight="1">
      <c r="A379" s="49"/>
      <c r="B379" s="20" t="s">
        <v>136</v>
      </c>
      <c r="C379" s="21">
        <v>0</v>
      </c>
      <c r="D379" s="21">
        <v>0</v>
      </c>
      <c r="E379" s="21">
        <v>0</v>
      </c>
      <c r="F379" s="21">
        <f t="shared" si="87"/>
        <v>0</v>
      </c>
      <c r="G379" s="21" t="e">
        <f>#REF!-F379</f>
        <v>#REF!</v>
      </c>
      <c r="H379" s="21">
        <v>0</v>
      </c>
    </row>
    <row r="380" spans="1:8" s="22" customFormat="1" ht="40.5" customHeight="1">
      <c r="A380" s="50"/>
      <c r="B380" s="23" t="s">
        <v>7</v>
      </c>
      <c r="C380" s="26">
        <f aca="true" t="shared" si="88" ref="C380:H380">C293+C305+C317+C328+C336+C339+C345+C349+C351+C354+C367</f>
        <v>3793205.2500000005</v>
      </c>
      <c r="D380" s="26">
        <f t="shared" si="88"/>
        <v>6076295.74</v>
      </c>
      <c r="E380" s="26">
        <f t="shared" si="88"/>
        <v>8315658.430000001</v>
      </c>
      <c r="F380" s="26">
        <f t="shared" si="88"/>
        <v>18185159.42</v>
      </c>
      <c r="G380" s="26" t="e">
        <f t="shared" si="88"/>
        <v>#REF!</v>
      </c>
      <c r="H380" s="26">
        <f t="shared" si="88"/>
        <v>9933461.28</v>
      </c>
    </row>
    <row r="381" spans="1:8" s="22" customFormat="1" ht="29.25" customHeight="1">
      <c r="A381" s="51" t="s">
        <v>140</v>
      </c>
      <c r="B381" s="27" t="s">
        <v>16</v>
      </c>
      <c r="C381" s="24">
        <f aca="true" t="shared" si="89" ref="C381:H381">C382+C383+C384+C385+C386+C387+C388</f>
        <v>0</v>
      </c>
      <c r="D381" s="24">
        <f t="shared" si="89"/>
        <v>96363.98</v>
      </c>
      <c r="E381" s="24">
        <f t="shared" si="89"/>
        <v>108952.75000000001</v>
      </c>
      <c r="F381" s="24">
        <f t="shared" si="89"/>
        <v>205316.72999999998</v>
      </c>
      <c r="G381" s="24" t="e">
        <f t="shared" si="89"/>
        <v>#REF!</v>
      </c>
      <c r="H381" s="24">
        <f t="shared" si="89"/>
        <v>63841.3</v>
      </c>
    </row>
    <row r="382" spans="1:8" s="22" customFormat="1" ht="29.25" customHeight="1">
      <c r="A382" s="52"/>
      <c r="B382" s="28" t="s">
        <v>141</v>
      </c>
      <c r="C382" s="21">
        <v>0</v>
      </c>
      <c r="D382" s="21">
        <v>74038.23</v>
      </c>
      <c r="E382" s="21">
        <v>13109.04</v>
      </c>
      <c r="F382" s="21">
        <f aca="true" t="shared" si="90" ref="F382:F388">C382+D382+E382</f>
        <v>87147.26999999999</v>
      </c>
      <c r="G382" s="21" t="e">
        <f>#REF!-F382</f>
        <v>#REF!</v>
      </c>
      <c r="H382" s="21">
        <v>0</v>
      </c>
    </row>
    <row r="383" spans="1:8" s="22" customFormat="1" ht="29.25" customHeight="1">
      <c r="A383" s="52"/>
      <c r="B383" s="28" t="s">
        <v>142</v>
      </c>
      <c r="C383" s="21">
        <v>0</v>
      </c>
      <c r="D383" s="21">
        <v>0</v>
      </c>
      <c r="E383" s="21">
        <v>67035</v>
      </c>
      <c r="F383" s="21">
        <f t="shared" si="90"/>
        <v>67035</v>
      </c>
      <c r="G383" s="21" t="e">
        <f>#REF!-F383</f>
        <v>#REF!</v>
      </c>
      <c r="H383" s="21">
        <v>63841.3</v>
      </c>
    </row>
    <row r="384" spans="1:8" s="22" customFormat="1" ht="29.25" customHeight="1">
      <c r="A384" s="52"/>
      <c r="B384" s="28" t="s">
        <v>143</v>
      </c>
      <c r="C384" s="21">
        <v>0</v>
      </c>
      <c r="D384" s="21">
        <v>8720</v>
      </c>
      <c r="E384" s="21">
        <v>1570.8</v>
      </c>
      <c r="F384" s="21">
        <f t="shared" si="90"/>
        <v>10290.8</v>
      </c>
      <c r="G384" s="21" t="e">
        <f>#REF!-F384</f>
        <v>#REF!</v>
      </c>
      <c r="H384" s="21">
        <v>0</v>
      </c>
    </row>
    <row r="385" spans="1:8" s="22" customFormat="1" ht="29.25" customHeight="1">
      <c r="A385" s="52"/>
      <c r="B385" s="28" t="s">
        <v>144</v>
      </c>
      <c r="C385" s="21">
        <v>0</v>
      </c>
      <c r="D385" s="21">
        <v>10410.6</v>
      </c>
      <c r="E385" s="21">
        <v>0</v>
      </c>
      <c r="F385" s="21">
        <f t="shared" si="90"/>
        <v>10410.6</v>
      </c>
      <c r="G385" s="21" t="e">
        <f>#REF!-F385</f>
        <v>#REF!</v>
      </c>
      <c r="H385" s="21">
        <v>0</v>
      </c>
    </row>
    <row r="386" spans="1:8" s="22" customFormat="1" ht="29.25" customHeight="1">
      <c r="A386" s="52"/>
      <c r="B386" s="28" t="s">
        <v>145</v>
      </c>
      <c r="C386" s="21">
        <v>0</v>
      </c>
      <c r="D386" s="21">
        <v>892.5</v>
      </c>
      <c r="E386" s="21">
        <v>1099.56</v>
      </c>
      <c r="F386" s="21">
        <f t="shared" si="90"/>
        <v>1992.06</v>
      </c>
      <c r="G386" s="21" t="e">
        <f>#REF!-F386</f>
        <v>#REF!</v>
      </c>
      <c r="H386" s="21">
        <v>0</v>
      </c>
    </row>
    <row r="387" spans="1:8" s="22" customFormat="1" ht="29.25" customHeight="1">
      <c r="A387" s="52"/>
      <c r="B387" s="28" t="s">
        <v>146</v>
      </c>
      <c r="C387" s="21">
        <v>0</v>
      </c>
      <c r="D387" s="21">
        <v>2302.65</v>
      </c>
      <c r="E387" s="21">
        <v>196.35</v>
      </c>
      <c r="F387" s="21">
        <f t="shared" si="90"/>
        <v>2499</v>
      </c>
      <c r="G387" s="21" t="e">
        <f>#REF!-F387</f>
        <v>#REF!</v>
      </c>
      <c r="H387" s="21">
        <v>0</v>
      </c>
    </row>
    <row r="388" spans="1:8" s="22" customFormat="1" ht="29.25" customHeight="1">
      <c r="A388" s="52"/>
      <c r="B388" s="28" t="s">
        <v>147</v>
      </c>
      <c r="C388" s="21">
        <v>0</v>
      </c>
      <c r="D388" s="21">
        <v>0</v>
      </c>
      <c r="E388" s="21">
        <v>25942</v>
      </c>
      <c r="F388" s="21">
        <f t="shared" si="90"/>
        <v>25942</v>
      </c>
      <c r="G388" s="21" t="e">
        <f>#REF!-F388</f>
        <v>#REF!</v>
      </c>
      <c r="H388" s="21">
        <v>0</v>
      </c>
    </row>
    <row r="389" spans="1:8" s="22" customFormat="1" ht="29.25" customHeight="1">
      <c r="A389" s="52"/>
      <c r="B389" s="27" t="s">
        <v>41</v>
      </c>
      <c r="C389" s="24">
        <f aca="true" t="shared" si="91" ref="C389:H389">C390+C391+C392+C393</f>
        <v>0</v>
      </c>
      <c r="D389" s="24">
        <f t="shared" si="91"/>
        <v>0</v>
      </c>
      <c r="E389" s="24">
        <f t="shared" si="91"/>
        <v>0</v>
      </c>
      <c r="F389" s="24">
        <f t="shared" si="91"/>
        <v>0</v>
      </c>
      <c r="G389" s="24" t="e">
        <f t="shared" si="91"/>
        <v>#REF!</v>
      </c>
      <c r="H389" s="24">
        <f t="shared" si="91"/>
        <v>0</v>
      </c>
    </row>
    <row r="390" spans="1:8" s="22" customFormat="1" ht="29.25" customHeight="1">
      <c r="A390" s="52"/>
      <c r="B390" s="28" t="s">
        <v>141</v>
      </c>
      <c r="C390" s="21">
        <v>0</v>
      </c>
      <c r="D390" s="21">
        <v>0</v>
      </c>
      <c r="E390" s="21">
        <v>0</v>
      </c>
      <c r="F390" s="21">
        <f>C390+D390+E390</f>
        <v>0</v>
      </c>
      <c r="G390" s="21" t="e">
        <f>#REF!-F390</f>
        <v>#REF!</v>
      </c>
      <c r="H390" s="21">
        <v>0</v>
      </c>
    </row>
    <row r="391" spans="1:8" s="22" customFormat="1" ht="29.25" customHeight="1">
      <c r="A391" s="52"/>
      <c r="B391" s="28" t="s">
        <v>143</v>
      </c>
      <c r="C391" s="21">
        <v>0</v>
      </c>
      <c r="D391" s="21">
        <v>0</v>
      </c>
      <c r="E391" s="21">
        <v>0</v>
      </c>
      <c r="F391" s="21">
        <f>C391+D391+E391</f>
        <v>0</v>
      </c>
      <c r="G391" s="21" t="e">
        <f>#REF!-F391</f>
        <v>#REF!</v>
      </c>
      <c r="H391" s="21">
        <v>0</v>
      </c>
    </row>
    <row r="392" spans="1:8" s="22" customFormat="1" ht="29.25" customHeight="1">
      <c r="A392" s="52"/>
      <c r="B392" s="28" t="s">
        <v>145</v>
      </c>
      <c r="C392" s="21">
        <v>0</v>
      </c>
      <c r="D392" s="21">
        <v>0</v>
      </c>
      <c r="E392" s="21">
        <v>0</v>
      </c>
      <c r="F392" s="21">
        <f>C392+D392+E392</f>
        <v>0</v>
      </c>
      <c r="G392" s="21" t="e">
        <f>#REF!-F392</f>
        <v>#REF!</v>
      </c>
      <c r="H392" s="21">
        <v>0</v>
      </c>
    </row>
    <row r="393" spans="1:8" s="22" customFormat="1" ht="29.25" customHeight="1">
      <c r="A393" s="52"/>
      <c r="B393" s="28" t="s">
        <v>146</v>
      </c>
      <c r="C393" s="21">
        <v>0</v>
      </c>
      <c r="D393" s="21">
        <v>0</v>
      </c>
      <c r="E393" s="21">
        <v>0</v>
      </c>
      <c r="F393" s="21">
        <f>C393+D393+E393</f>
        <v>0</v>
      </c>
      <c r="G393" s="21" t="e">
        <f>#REF!-F393</f>
        <v>#REF!</v>
      </c>
      <c r="H393" s="21">
        <v>0</v>
      </c>
    </row>
    <row r="394" spans="1:8" s="22" customFormat="1" ht="29.25" customHeight="1">
      <c r="A394" s="52"/>
      <c r="B394" s="23" t="s">
        <v>39</v>
      </c>
      <c r="C394" s="24">
        <f aca="true" t="shared" si="92" ref="C394:H394">C395+C396</f>
        <v>9625.91</v>
      </c>
      <c r="D394" s="24">
        <f t="shared" si="92"/>
        <v>6213</v>
      </c>
      <c r="E394" s="24">
        <f t="shared" si="92"/>
        <v>3362.94</v>
      </c>
      <c r="F394" s="24">
        <f t="shared" si="92"/>
        <v>19201.85</v>
      </c>
      <c r="G394" s="24" t="e">
        <f t="shared" si="92"/>
        <v>#REF!</v>
      </c>
      <c r="H394" s="24">
        <f t="shared" si="92"/>
        <v>5546</v>
      </c>
    </row>
    <row r="395" spans="1:8" s="22" customFormat="1" ht="29.25" customHeight="1">
      <c r="A395" s="52"/>
      <c r="B395" s="28" t="s">
        <v>141</v>
      </c>
      <c r="C395" s="21">
        <v>0</v>
      </c>
      <c r="D395" s="21">
        <v>0</v>
      </c>
      <c r="E395" s="21">
        <v>0</v>
      </c>
      <c r="F395" s="21">
        <f>C395+D395+E395</f>
        <v>0</v>
      </c>
      <c r="G395" s="21" t="e">
        <f>#REF!-F395</f>
        <v>#REF!</v>
      </c>
      <c r="H395" s="21">
        <v>0</v>
      </c>
    </row>
    <row r="396" spans="1:8" s="22" customFormat="1" ht="29.25" customHeight="1">
      <c r="A396" s="52"/>
      <c r="B396" s="28" t="s">
        <v>143</v>
      </c>
      <c r="C396" s="21">
        <v>9625.91</v>
      </c>
      <c r="D396" s="21">
        <v>6213</v>
      </c>
      <c r="E396" s="21">
        <v>3362.94</v>
      </c>
      <c r="F396" s="21">
        <f>C396+D396+E396</f>
        <v>19201.85</v>
      </c>
      <c r="G396" s="21" t="e">
        <f>#REF!-F396</f>
        <v>#REF!</v>
      </c>
      <c r="H396" s="21">
        <v>5546</v>
      </c>
    </row>
    <row r="397" spans="1:8" s="22" customFormat="1" ht="33" customHeight="1">
      <c r="A397" s="52"/>
      <c r="B397" s="23" t="s">
        <v>116</v>
      </c>
      <c r="C397" s="24">
        <f aca="true" t="shared" si="93" ref="C397:H397">C398+C399+C400+C401+C402</f>
        <v>0</v>
      </c>
      <c r="D397" s="24">
        <f t="shared" si="93"/>
        <v>0</v>
      </c>
      <c r="E397" s="24">
        <f t="shared" si="93"/>
        <v>12220</v>
      </c>
      <c r="F397" s="24">
        <f t="shared" si="93"/>
        <v>12220</v>
      </c>
      <c r="G397" s="24" t="e">
        <f t="shared" si="93"/>
        <v>#REF!</v>
      </c>
      <c r="H397" s="24">
        <f t="shared" si="93"/>
        <v>0</v>
      </c>
    </row>
    <row r="398" spans="1:8" s="22" customFormat="1" ht="29.25" customHeight="1">
      <c r="A398" s="52"/>
      <c r="B398" s="28" t="s">
        <v>141</v>
      </c>
      <c r="C398" s="21">
        <v>0</v>
      </c>
      <c r="D398" s="21">
        <v>0</v>
      </c>
      <c r="E398" s="21">
        <v>12220</v>
      </c>
      <c r="F398" s="21">
        <f>C398+D398+E398</f>
        <v>12220</v>
      </c>
      <c r="G398" s="21" t="e">
        <f>#REF!-F398</f>
        <v>#REF!</v>
      </c>
      <c r="H398" s="21">
        <v>0</v>
      </c>
    </row>
    <row r="399" spans="1:8" s="22" customFormat="1" ht="29.25" customHeight="1">
      <c r="A399" s="52"/>
      <c r="B399" s="28" t="s">
        <v>142</v>
      </c>
      <c r="C399" s="21">
        <v>0</v>
      </c>
      <c r="D399" s="21">
        <v>0</v>
      </c>
      <c r="E399" s="21">
        <v>0</v>
      </c>
      <c r="F399" s="21">
        <f>C399+D399+E399</f>
        <v>0</v>
      </c>
      <c r="G399" s="21" t="e">
        <f>#REF!-F399</f>
        <v>#REF!</v>
      </c>
      <c r="H399" s="21">
        <v>0</v>
      </c>
    </row>
    <row r="400" spans="1:8" s="22" customFormat="1" ht="29.25" customHeight="1">
      <c r="A400" s="52"/>
      <c r="B400" s="28" t="s">
        <v>148</v>
      </c>
      <c r="C400" s="21">
        <v>0</v>
      </c>
      <c r="D400" s="21">
        <v>0</v>
      </c>
      <c r="E400" s="21">
        <v>0</v>
      </c>
      <c r="F400" s="21">
        <f>C400+D400+E400</f>
        <v>0</v>
      </c>
      <c r="G400" s="21" t="e">
        <f>#REF!-F400</f>
        <v>#REF!</v>
      </c>
      <c r="H400" s="21">
        <v>0</v>
      </c>
    </row>
    <row r="401" spans="1:8" s="22" customFormat="1" ht="29.25" customHeight="1">
      <c r="A401" s="52"/>
      <c r="B401" s="28" t="s">
        <v>144</v>
      </c>
      <c r="C401" s="21">
        <v>0</v>
      </c>
      <c r="D401" s="21">
        <v>0</v>
      </c>
      <c r="E401" s="21">
        <v>0</v>
      </c>
      <c r="F401" s="21">
        <f>C401+D401+E401</f>
        <v>0</v>
      </c>
      <c r="G401" s="21" t="e">
        <f>#REF!-F401</f>
        <v>#REF!</v>
      </c>
      <c r="H401" s="21">
        <v>0</v>
      </c>
    </row>
    <row r="402" spans="1:8" s="22" customFormat="1" ht="29.25" customHeight="1">
      <c r="A402" s="52"/>
      <c r="B402" s="28" t="s">
        <v>147</v>
      </c>
      <c r="C402" s="21">
        <v>0</v>
      </c>
      <c r="D402" s="21">
        <v>0</v>
      </c>
      <c r="E402" s="21">
        <v>0</v>
      </c>
      <c r="F402" s="21">
        <f>C402+D402+E402</f>
        <v>0</v>
      </c>
      <c r="G402" s="21" t="e">
        <f>#REF!-F402</f>
        <v>#REF!</v>
      </c>
      <c r="H402" s="21">
        <v>0</v>
      </c>
    </row>
    <row r="403" spans="1:8" s="22" customFormat="1" ht="33" customHeight="1">
      <c r="A403" s="52"/>
      <c r="B403" s="23" t="s">
        <v>10</v>
      </c>
      <c r="C403" s="24">
        <f aca="true" t="shared" si="94" ref="C403:H403">C404+C405</f>
        <v>0</v>
      </c>
      <c r="D403" s="24">
        <f t="shared" si="94"/>
        <v>0</v>
      </c>
      <c r="E403" s="24">
        <f t="shared" si="94"/>
        <v>57982.75</v>
      </c>
      <c r="F403" s="24">
        <f t="shared" si="94"/>
        <v>57982.75</v>
      </c>
      <c r="G403" s="24" t="e">
        <f t="shared" si="94"/>
        <v>#REF!</v>
      </c>
      <c r="H403" s="24">
        <f t="shared" si="94"/>
        <v>11900</v>
      </c>
    </row>
    <row r="404" spans="1:8" s="22" customFormat="1" ht="29.25" customHeight="1">
      <c r="A404" s="52"/>
      <c r="B404" s="28" t="s">
        <v>145</v>
      </c>
      <c r="C404" s="21">
        <v>0</v>
      </c>
      <c r="D404" s="21">
        <v>0</v>
      </c>
      <c r="E404" s="21">
        <v>48450.85</v>
      </c>
      <c r="F404" s="21">
        <f>C404+D404+E404</f>
        <v>48450.85</v>
      </c>
      <c r="G404" s="21" t="e">
        <f>#REF!-F404</f>
        <v>#REF!</v>
      </c>
      <c r="H404" s="21">
        <v>11900</v>
      </c>
    </row>
    <row r="405" spans="1:8" s="22" customFormat="1" ht="29.25" customHeight="1">
      <c r="A405" s="52"/>
      <c r="B405" s="28" t="s">
        <v>146</v>
      </c>
      <c r="C405" s="21">
        <v>0</v>
      </c>
      <c r="D405" s="21">
        <v>0</v>
      </c>
      <c r="E405" s="21">
        <v>9531.9</v>
      </c>
      <c r="F405" s="21">
        <f>C405+D405+E405</f>
        <v>9531.9</v>
      </c>
      <c r="G405" s="21" t="e">
        <f>#REF!-F405</f>
        <v>#REF!</v>
      </c>
      <c r="H405" s="21">
        <v>0</v>
      </c>
    </row>
    <row r="406" spans="1:8" s="22" customFormat="1" ht="28.5" customHeight="1">
      <c r="A406" s="52"/>
      <c r="B406" s="23" t="s">
        <v>42</v>
      </c>
      <c r="C406" s="24">
        <f aca="true" t="shared" si="95" ref="C406:H406">C407+C408+C409+C410+C411+C412+C413</f>
        <v>2499</v>
      </c>
      <c r="D406" s="24">
        <f t="shared" si="95"/>
        <v>40554.98</v>
      </c>
      <c r="E406" s="24">
        <f t="shared" si="95"/>
        <v>0</v>
      </c>
      <c r="F406" s="24">
        <f t="shared" si="95"/>
        <v>43053.98</v>
      </c>
      <c r="G406" s="24" t="e">
        <f t="shared" si="95"/>
        <v>#REF!</v>
      </c>
      <c r="H406" s="24">
        <f t="shared" si="95"/>
        <v>118594</v>
      </c>
    </row>
    <row r="407" spans="1:8" s="22" customFormat="1" ht="28.5" customHeight="1">
      <c r="A407" s="52"/>
      <c r="B407" s="28" t="s">
        <v>141</v>
      </c>
      <c r="C407" s="21">
        <v>0</v>
      </c>
      <c r="D407" s="21">
        <v>0</v>
      </c>
      <c r="E407" s="21">
        <v>0</v>
      </c>
      <c r="F407" s="21">
        <f aca="true" t="shared" si="96" ref="F407:F413">C407+D407+E407</f>
        <v>0</v>
      </c>
      <c r="G407" s="21" t="e">
        <f>#REF!-F407</f>
        <v>#REF!</v>
      </c>
      <c r="H407" s="21">
        <v>0</v>
      </c>
    </row>
    <row r="408" spans="1:8" s="22" customFormat="1" ht="35.25" customHeight="1">
      <c r="A408" s="52"/>
      <c r="B408" s="28" t="s">
        <v>142</v>
      </c>
      <c r="C408" s="21">
        <v>0</v>
      </c>
      <c r="D408" s="21">
        <v>0</v>
      </c>
      <c r="E408" s="21">
        <v>0</v>
      </c>
      <c r="F408" s="21">
        <f t="shared" si="96"/>
        <v>0</v>
      </c>
      <c r="G408" s="21" t="e">
        <f>#REF!-F408</f>
        <v>#REF!</v>
      </c>
      <c r="H408" s="21">
        <v>0</v>
      </c>
    </row>
    <row r="409" spans="1:8" s="22" customFormat="1" ht="28.5" customHeight="1">
      <c r="A409" s="52"/>
      <c r="B409" s="28" t="s">
        <v>148</v>
      </c>
      <c r="C409" s="21">
        <v>0</v>
      </c>
      <c r="D409" s="21">
        <v>0</v>
      </c>
      <c r="E409" s="21">
        <v>0</v>
      </c>
      <c r="F409" s="21">
        <f t="shared" si="96"/>
        <v>0</v>
      </c>
      <c r="G409" s="21" t="e">
        <f>#REF!-F409</f>
        <v>#REF!</v>
      </c>
      <c r="H409" s="21">
        <v>0</v>
      </c>
    </row>
    <row r="410" spans="1:8" s="22" customFormat="1" ht="28.5" customHeight="1">
      <c r="A410" s="52"/>
      <c r="B410" s="28" t="s">
        <v>143</v>
      </c>
      <c r="C410" s="21">
        <v>0</v>
      </c>
      <c r="D410" s="21">
        <v>0</v>
      </c>
      <c r="E410" s="21">
        <v>0</v>
      </c>
      <c r="F410" s="21">
        <f t="shared" si="96"/>
        <v>0</v>
      </c>
      <c r="G410" s="21" t="e">
        <f>#REF!-F410</f>
        <v>#REF!</v>
      </c>
      <c r="H410" s="21">
        <v>0</v>
      </c>
    </row>
    <row r="411" spans="1:8" s="22" customFormat="1" ht="30" customHeight="1">
      <c r="A411" s="52"/>
      <c r="B411" s="28" t="s">
        <v>144</v>
      </c>
      <c r="C411" s="21">
        <v>2499</v>
      </c>
      <c r="D411" s="21">
        <v>0</v>
      </c>
      <c r="E411" s="21">
        <v>0</v>
      </c>
      <c r="F411" s="21">
        <f t="shared" si="96"/>
        <v>2499</v>
      </c>
      <c r="G411" s="21" t="e">
        <f>#REF!-F411</f>
        <v>#REF!</v>
      </c>
      <c r="H411" s="21">
        <v>0</v>
      </c>
    </row>
    <row r="412" spans="1:8" s="22" customFormat="1" ht="28.5" customHeight="1">
      <c r="A412" s="52"/>
      <c r="B412" s="28" t="s">
        <v>145</v>
      </c>
      <c r="C412" s="21">
        <v>0</v>
      </c>
      <c r="D412" s="21">
        <v>40554.98</v>
      </c>
      <c r="E412" s="21">
        <v>0</v>
      </c>
      <c r="F412" s="21">
        <f t="shared" si="96"/>
        <v>40554.98</v>
      </c>
      <c r="G412" s="21" t="e">
        <f>#REF!-F412</f>
        <v>#REF!</v>
      </c>
      <c r="H412" s="21">
        <v>118594</v>
      </c>
    </row>
    <row r="413" spans="1:8" s="22" customFormat="1" ht="28.5" customHeight="1">
      <c r="A413" s="52"/>
      <c r="B413" s="28" t="s">
        <v>147</v>
      </c>
      <c r="C413" s="21">
        <v>0</v>
      </c>
      <c r="D413" s="21">
        <v>0</v>
      </c>
      <c r="E413" s="21">
        <v>0</v>
      </c>
      <c r="F413" s="21">
        <f t="shared" si="96"/>
        <v>0</v>
      </c>
      <c r="G413" s="21" t="e">
        <f>#REF!-F413</f>
        <v>#REF!</v>
      </c>
      <c r="H413" s="21">
        <v>0</v>
      </c>
    </row>
    <row r="414" spans="1:8" s="22" customFormat="1" ht="34.5" customHeight="1">
      <c r="A414" s="52"/>
      <c r="B414" s="23" t="s">
        <v>18</v>
      </c>
      <c r="C414" s="24">
        <f aca="true" t="shared" si="97" ref="C414:H414">C415+C416+C417+C418</f>
        <v>6449.8</v>
      </c>
      <c r="D414" s="24">
        <f t="shared" si="97"/>
        <v>82985</v>
      </c>
      <c r="E414" s="24">
        <f t="shared" si="97"/>
        <v>88479.17</v>
      </c>
      <c r="F414" s="24">
        <f t="shared" si="97"/>
        <v>177913.97</v>
      </c>
      <c r="G414" s="24" t="e">
        <f t="shared" si="97"/>
        <v>#REF!</v>
      </c>
      <c r="H414" s="24">
        <f t="shared" si="97"/>
        <v>106671.55</v>
      </c>
    </row>
    <row r="415" spans="1:8" s="22" customFormat="1" ht="29.25" customHeight="1">
      <c r="A415" s="52"/>
      <c r="B415" s="28" t="s">
        <v>141</v>
      </c>
      <c r="C415" s="21">
        <v>0</v>
      </c>
      <c r="D415" s="21">
        <v>82985</v>
      </c>
      <c r="E415" s="21">
        <v>82013.08</v>
      </c>
      <c r="F415" s="21">
        <f>C415+D415+E415</f>
        <v>164998.08000000002</v>
      </c>
      <c r="G415" s="21" t="e">
        <f>#REF!-F415</f>
        <v>#REF!</v>
      </c>
      <c r="H415" s="21">
        <v>106671.55</v>
      </c>
    </row>
    <row r="416" spans="1:8" s="22" customFormat="1" ht="29.25" customHeight="1">
      <c r="A416" s="52"/>
      <c r="B416" s="28" t="s">
        <v>143</v>
      </c>
      <c r="C416" s="21">
        <v>642.6</v>
      </c>
      <c r="D416" s="21">
        <v>0</v>
      </c>
      <c r="E416" s="21">
        <v>691.39</v>
      </c>
      <c r="F416" s="21">
        <f>C416+D416+E416</f>
        <v>1333.99</v>
      </c>
      <c r="G416" s="21" t="e">
        <f>#REF!-F416</f>
        <v>#REF!</v>
      </c>
      <c r="H416" s="21">
        <v>0</v>
      </c>
    </row>
    <row r="417" spans="1:8" s="22" customFormat="1" ht="29.25" customHeight="1">
      <c r="A417" s="52"/>
      <c r="B417" s="28" t="s">
        <v>145</v>
      </c>
      <c r="C417" s="21">
        <v>4284</v>
      </c>
      <c r="D417" s="21">
        <v>0</v>
      </c>
      <c r="E417" s="21">
        <v>4248.03</v>
      </c>
      <c r="F417" s="21">
        <f>C417+D417+E417</f>
        <v>8532.029999999999</v>
      </c>
      <c r="G417" s="21" t="e">
        <f>#REF!-F417</f>
        <v>#REF!</v>
      </c>
      <c r="H417" s="21">
        <v>0</v>
      </c>
    </row>
    <row r="418" spans="1:8" s="22" customFormat="1" ht="29.25" customHeight="1">
      <c r="A418" s="52"/>
      <c r="B418" s="28" t="s">
        <v>146</v>
      </c>
      <c r="C418" s="21">
        <v>1523.2</v>
      </c>
      <c r="D418" s="21">
        <v>0</v>
      </c>
      <c r="E418" s="21">
        <v>1526.67</v>
      </c>
      <c r="F418" s="21">
        <f>C418+D418+E418</f>
        <v>3049.87</v>
      </c>
      <c r="G418" s="21" t="e">
        <f>#REF!-F418</f>
        <v>#REF!</v>
      </c>
      <c r="H418" s="21">
        <v>0</v>
      </c>
    </row>
    <row r="419" spans="1:8" s="22" customFormat="1" ht="43.5" customHeight="1">
      <c r="A419" s="52"/>
      <c r="B419" s="23" t="s">
        <v>23</v>
      </c>
      <c r="C419" s="24">
        <f aca="true" t="shared" si="98" ref="C419:H419">C420+C421+C422+C423</f>
        <v>0</v>
      </c>
      <c r="D419" s="24">
        <f t="shared" si="98"/>
        <v>0</v>
      </c>
      <c r="E419" s="24">
        <f t="shared" si="98"/>
        <v>0</v>
      </c>
      <c r="F419" s="24">
        <f t="shared" si="98"/>
        <v>0</v>
      </c>
      <c r="G419" s="24" t="e">
        <f t="shared" si="98"/>
        <v>#REF!</v>
      </c>
      <c r="H419" s="24">
        <f t="shared" si="98"/>
        <v>2452.5</v>
      </c>
    </row>
    <row r="420" spans="1:8" s="22" customFormat="1" ht="29.25" customHeight="1">
      <c r="A420" s="52"/>
      <c r="B420" s="28" t="s">
        <v>141</v>
      </c>
      <c r="C420" s="21">
        <v>0</v>
      </c>
      <c r="D420" s="21">
        <v>0</v>
      </c>
      <c r="E420" s="21">
        <v>0</v>
      </c>
      <c r="F420" s="21">
        <f>C420+D420+E420</f>
        <v>0</v>
      </c>
      <c r="G420" s="21" t="e">
        <f>#REF!-F420</f>
        <v>#REF!</v>
      </c>
      <c r="H420" s="21">
        <v>1635</v>
      </c>
    </row>
    <row r="421" spans="1:8" s="22" customFormat="1" ht="29.25" customHeight="1">
      <c r="A421" s="52"/>
      <c r="B421" s="28" t="s">
        <v>143</v>
      </c>
      <c r="C421" s="21">
        <v>0</v>
      </c>
      <c r="D421" s="21">
        <v>0</v>
      </c>
      <c r="E421" s="21">
        <v>0</v>
      </c>
      <c r="F421" s="21">
        <f>C421+D421+E421</f>
        <v>0</v>
      </c>
      <c r="G421" s="21" t="e">
        <f>#REF!-F421</f>
        <v>#REF!</v>
      </c>
      <c r="H421" s="21">
        <v>817.5</v>
      </c>
    </row>
    <row r="422" spans="1:8" s="22" customFormat="1" ht="29.25" customHeight="1">
      <c r="A422" s="52"/>
      <c r="B422" s="28" t="s">
        <v>145</v>
      </c>
      <c r="C422" s="21">
        <v>0</v>
      </c>
      <c r="D422" s="21">
        <v>0</v>
      </c>
      <c r="E422" s="21">
        <v>0</v>
      </c>
      <c r="F422" s="21">
        <f>C422+D422+E422</f>
        <v>0</v>
      </c>
      <c r="G422" s="21" t="e">
        <f>#REF!-F422</f>
        <v>#REF!</v>
      </c>
      <c r="H422" s="21">
        <v>0</v>
      </c>
    </row>
    <row r="423" spans="1:8" s="22" customFormat="1" ht="29.25" customHeight="1">
      <c r="A423" s="52"/>
      <c r="B423" s="28" t="s">
        <v>146</v>
      </c>
      <c r="C423" s="21">
        <v>0</v>
      </c>
      <c r="D423" s="21">
        <v>0</v>
      </c>
      <c r="E423" s="21">
        <v>0</v>
      </c>
      <c r="F423" s="21">
        <f>C423+D423+E423</f>
        <v>0</v>
      </c>
      <c r="G423" s="21" t="e">
        <f>#REF!-F423</f>
        <v>#REF!</v>
      </c>
      <c r="H423" s="21">
        <v>0</v>
      </c>
    </row>
    <row r="424" spans="1:8" s="22" customFormat="1" ht="45" customHeight="1">
      <c r="A424" s="53"/>
      <c r="B424" s="23" t="s">
        <v>7</v>
      </c>
      <c r="C424" s="24">
        <f aca="true" t="shared" si="99" ref="C424:H424">C381+C389+C394+C397+C403+C406+C414+C419</f>
        <v>18574.71</v>
      </c>
      <c r="D424" s="24">
        <f t="shared" si="99"/>
        <v>226116.96</v>
      </c>
      <c r="E424" s="24">
        <f t="shared" si="99"/>
        <v>270997.61</v>
      </c>
      <c r="F424" s="24">
        <f t="shared" si="99"/>
        <v>515689.2799999999</v>
      </c>
      <c r="G424" s="24" t="e">
        <f t="shared" si="99"/>
        <v>#REF!</v>
      </c>
      <c r="H424" s="24">
        <f t="shared" si="99"/>
        <v>309005.35</v>
      </c>
    </row>
    <row r="425" spans="1:8" s="22" customFormat="1" ht="37.5" customHeight="1">
      <c r="A425" s="48" t="s">
        <v>149</v>
      </c>
      <c r="B425" s="23" t="s">
        <v>116</v>
      </c>
      <c r="C425" s="24">
        <f aca="true" t="shared" si="100" ref="C425:H425">C426+C427+C428</f>
        <v>0</v>
      </c>
      <c r="D425" s="24">
        <f t="shared" si="100"/>
        <v>0</v>
      </c>
      <c r="E425" s="24">
        <f t="shared" si="100"/>
        <v>0</v>
      </c>
      <c r="F425" s="24">
        <f t="shared" si="100"/>
        <v>0</v>
      </c>
      <c r="G425" s="24" t="e">
        <f t="shared" si="100"/>
        <v>#REF!</v>
      </c>
      <c r="H425" s="24">
        <f t="shared" si="100"/>
        <v>0</v>
      </c>
    </row>
    <row r="426" spans="1:8" s="22" customFormat="1" ht="32.25" customHeight="1">
      <c r="A426" s="49"/>
      <c r="B426" s="20" t="s">
        <v>150</v>
      </c>
      <c r="C426" s="21">
        <v>0</v>
      </c>
      <c r="D426" s="21">
        <v>0</v>
      </c>
      <c r="E426" s="21">
        <v>0</v>
      </c>
      <c r="F426" s="21">
        <f>C426+D426+E426</f>
        <v>0</v>
      </c>
      <c r="G426" s="21" t="e">
        <f>#REF!-F426</f>
        <v>#REF!</v>
      </c>
      <c r="H426" s="21">
        <v>0</v>
      </c>
    </row>
    <row r="427" spans="1:8" s="22" customFormat="1" ht="36" customHeight="1">
      <c r="A427" s="49"/>
      <c r="B427" s="20" t="s">
        <v>151</v>
      </c>
      <c r="C427" s="21">
        <v>0</v>
      </c>
      <c r="D427" s="21">
        <v>0</v>
      </c>
      <c r="E427" s="21">
        <v>0</v>
      </c>
      <c r="F427" s="21">
        <f>C427+D427+E427</f>
        <v>0</v>
      </c>
      <c r="G427" s="21" t="e">
        <f>#REF!-F427</f>
        <v>#REF!</v>
      </c>
      <c r="H427" s="21">
        <v>0</v>
      </c>
    </row>
    <row r="428" spans="1:8" s="22" customFormat="1" ht="36" customHeight="1">
      <c r="A428" s="49"/>
      <c r="B428" s="20" t="s">
        <v>152</v>
      </c>
      <c r="C428" s="21">
        <v>0</v>
      </c>
      <c r="D428" s="21">
        <v>0</v>
      </c>
      <c r="E428" s="21">
        <v>0</v>
      </c>
      <c r="F428" s="21">
        <f>C428+D428+E428</f>
        <v>0</v>
      </c>
      <c r="G428" s="21" t="e">
        <f>#REF!-F428</f>
        <v>#REF!</v>
      </c>
      <c r="H428" s="21">
        <v>0</v>
      </c>
    </row>
    <row r="429" spans="1:8" s="22" customFormat="1" ht="33.75" customHeight="1">
      <c r="A429" s="49"/>
      <c r="B429" s="23" t="s">
        <v>16</v>
      </c>
      <c r="C429" s="24">
        <f aca="true" t="shared" si="101" ref="C429:H429">C430+C431+C432</f>
        <v>0</v>
      </c>
      <c r="D429" s="24">
        <f t="shared" si="101"/>
        <v>154554</v>
      </c>
      <c r="E429" s="24">
        <f t="shared" si="101"/>
        <v>273502.77</v>
      </c>
      <c r="F429" s="24">
        <f t="shared" si="101"/>
        <v>428056.77</v>
      </c>
      <c r="G429" s="24" t="e">
        <f t="shared" si="101"/>
        <v>#REF!</v>
      </c>
      <c r="H429" s="24">
        <f t="shared" si="101"/>
        <v>0</v>
      </c>
    </row>
    <row r="430" spans="1:8" s="22" customFormat="1" ht="33.75" customHeight="1">
      <c r="A430" s="49"/>
      <c r="B430" s="20" t="s">
        <v>150</v>
      </c>
      <c r="C430" s="21">
        <v>0</v>
      </c>
      <c r="D430" s="21">
        <v>0</v>
      </c>
      <c r="E430" s="21">
        <v>46627.77</v>
      </c>
      <c r="F430" s="21">
        <f>C430+D430+E430</f>
        <v>46627.77</v>
      </c>
      <c r="G430" s="21" t="e">
        <f>#REF!-F430</f>
        <v>#REF!</v>
      </c>
      <c r="H430" s="21">
        <v>0</v>
      </c>
    </row>
    <row r="431" spans="1:8" s="22" customFormat="1" ht="36" customHeight="1">
      <c r="A431" s="49"/>
      <c r="B431" s="20" t="s">
        <v>151</v>
      </c>
      <c r="C431" s="21">
        <v>0</v>
      </c>
      <c r="D431" s="21">
        <v>82233</v>
      </c>
      <c r="E431" s="21">
        <v>82233</v>
      </c>
      <c r="F431" s="21">
        <f>C431+D431+E431</f>
        <v>164466</v>
      </c>
      <c r="G431" s="21" t="e">
        <f>#REF!-F431</f>
        <v>#REF!</v>
      </c>
      <c r="H431" s="21">
        <v>0</v>
      </c>
    </row>
    <row r="432" spans="1:8" s="22" customFormat="1" ht="36" customHeight="1">
      <c r="A432" s="49"/>
      <c r="B432" s="20" t="s">
        <v>152</v>
      </c>
      <c r="C432" s="21">
        <v>0</v>
      </c>
      <c r="D432" s="21">
        <v>72321</v>
      </c>
      <c r="E432" s="21">
        <v>144642</v>
      </c>
      <c r="F432" s="21">
        <f>C432+D432+E432</f>
        <v>216963</v>
      </c>
      <c r="G432" s="21" t="e">
        <f>#REF!-F432</f>
        <v>#REF!</v>
      </c>
      <c r="H432" s="21">
        <v>0</v>
      </c>
    </row>
    <row r="433" spans="1:8" s="22" customFormat="1" ht="51.75" customHeight="1">
      <c r="A433" s="50"/>
      <c r="B433" s="23" t="s">
        <v>7</v>
      </c>
      <c r="C433" s="26">
        <f aca="true" t="shared" si="102" ref="C433:H433">C429+C425</f>
        <v>0</v>
      </c>
      <c r="D433" s="26">
        <f t="shared" si="102"/>
        <v>154554</v>
      </c>
      <c r="E433" s="26">
        <f t="shared" si="102"/>
        <v>273502.77</v>
      </c>
      <c r="F433" s="26">
        <f t="shared" si="102"/>
        <v>428056.77</v>
      </c>
      <c r="G433" s="26" t="e">
        <f t="shared" si="102"/>
        <v>#REF!</v>
      </c>
      <c r="H433" s="26">
        <f t="shared" si="102"/>
        <v>0</v>
      </c>
    </row>
    <row r="434" spans="1:8" s="22" customFormat="1" ht="35.25" customHeight="1">
      <c r="A434" s="54" t="s">
        <v>153</v>
      </c>
      <c r="B434" s="23" t="s">
        <v>33</v>
      </c>
      <c r="C434" s="24">
        <f aca="true" t="shared" si="103" ref="C434:H434">C435+C436+C437+C438+C439+C440</f>
        <v>100581.18</v>
      </c>
      <c r="D434" s="24">
        <f t="shared" si="103"/>
        <v>299062.36</v>
      </c>
      <c r="E434" s="24">
        <f t="shared" si="103"/>
        <v>283888.78</v>
      </c>
      <c r="F434" s="24">
        <f t="shared" si="103"/>
        <v>683532.32</v>
      </c>
      <c r="G434" s="24" t="e">
        <f t="shared" si="103"/>
        <v>#REF!</v>
      </c>
      <c r="H434" s="24">
        <f t="shared" si="103"/>
        <v>177831.22</v>
      </c>
    </row>
    <row r="435" spans="1:8" s="22" customFormat="1" ht="38.25" customHeight="1">
      <c r="A435" s="55"/>
      <c r="B435" s="20" t="s">
        <v>154</v>
      </c>
      <c r="C435" s="21">
        <v>0</v>
      </c>
      <c r="D435" s="21">
        <v>0</v>
      </c>
      <c r="E435" s="21">
        <v>0</v>
      </c>
      <c r="F435" s="21">
        <f aca="true" t="shared" si="104" ref="F435:F440">C435+D435+E435</f>
        <v>0</v>
      </c>
      <c r="G435" s="21" t="e">
        <f>#REF!-F435</f>
        <v>#REF!</v>
      </c>
      <c r="H435" s="21">
        <v>0</v>
      </c>
    </row>
    <row r="436" spans="1:8" s="22" customFormat="1" ht="48.75" customHeight="1">
      <c r="A436" s="55"/>
      <c r="B436" s="20" t="s">
        <v>155</v>
      </c>
      <c r="C436" s="21">
        <v>100581.18</v>
      </c>
      <c r="D436" s="21">
        <v>80756.86</v>
      </c>
      <c r="E436" s="21">
        <v>99022.28</v>
      </c>
      <c r="F436" s="21">
        <f t="shared" si="104"/>
        <v>280360.31999999995</v>
      </c>
      <c r="G436" s="21" t="e">
        <f>#REF!-F436</f>
        <v>#REF!</v>
      </c>
      <c r="H436" s="21">
        <v>144392.22</v>
      </c>
    </row>
    <row r="437" spans="1:8" s="22" customFormat="1" ht="50.25" customHeight="1">
      <c r="A437" s="55"/>
      <c r="B437" s="20" t="s">
        <v>156</v>
      </c>
      <c r="C437" s="21">
        <v>0</v>
      </c>
      <c r="D437" s="21">
        <v>184866.5</v>
      </c>
      <c r="E437" s="21">
        <v>184866.5</v>
      </c>
      <c r="F437" s="21">
        <f t="shared" si="104"/>
        <v>369733</v>
      </c>
      <c r="G437" s="21" t="e">
        <f>#REF!-F437</f>
        <v>#REF!</v>
      </c>
      <c r="H437" s="21">
        <v>0</v>
      </c>
    </row>
    <row r="438" spans="1:8" s="22" customFormat="1" ht="52.5" customHeight="1">
      <c r="A438" s="55"/>
      <c r="B438" s="20" t="s">
        <v>157</v>
      </c>
      <c r="C438" s="21">
        <v>0</v>
      </c>
      <c r="D438" s="21">
        <v>0</v>
      </c>
      <c r="E438" s="21">
        <v>0</v>
      </c>
      <c r="F438" s="21">
        <f t="shared" si="104"/>
        <v>0</v>
      </c>
      <c r="G438" s="21" t="e">
        <f>#REF!-F438</f>
        <v>#REF!</v>
      </c>
      <c r="H438" s="21">
        <v>0</v>
      </c>
    </row>
    <row r="439" spans="1:8" s="22" customFormat="1" ht="63.75" customHeight="1">
      <c r="A439" s="55"/>
      <c r="B439" s="20" t="s">
        <v>158</v>
      </c>
      <c r="C439" s="21">
        <v>0</v>
      </c>
      <c r="D439" s="21">
        <v>33439</v>
      </c>
      <c r="E439" s="21">
        <v>0</v>
      </c>
      <c r="F439" s="21">
        <f t="shared" si="104"/>
        <v>33439</v>
      </c>
      <c r="G439" s="21" t="e">
        <f>#REF!-F439</f>
        <v>#REF!</v>
      </c>
      <c r="H439" s="21">
        <v>33439</v>
      </c>
    </row>
    <row r="440" spans="1:8" s="22" customFormat="1" ht="63" customHeight="1">
      <c r="A440" s="55"/>
      <c r="B440" s="20" t="s">
        <v>159</v>
      </c>
      <c r="C440" s="21">
        <v>0</v>
      </c>
      <c r="D440" s="21">
        <v>0</v>
      </c>
      <c r="E440" s="21">
        <v>0</v>
      </c>
      <c r="F440" s="21">
        <f t="shared" si="104"/>
        <v>0</v>
      </c>
      <c r="G440" s="21" t="e">
        <f>#REF!-F440</f>
        <v>#REF!</v>
      </c>
      <c r="H440" s="21">
        <v>0</v>
      </c>
    </row>
    <row r="441" spans="1:8" s="22" customFormat="1" ht="35.25" customHeight="1">
      <c r="A441" s="55"/>
      <c r="B441" s="23" t="s">
        <v>18</v>
      </c>
      <c r="C441" s="24">
        <f aca="true" t="shared" si="105" ref="C441:H441">C442+C443+C444+C445+C446+C447</f>
        <v>488051.13</v>
      </c>
      <c r="D441" s="24">
        <f t="shared" si="105"/>
        <v>36493.97</v>
      </c>
      <c r="E441" s="24">
        <f t="shared" si="105"/>
        <v>806443.0100000001</v>
      </c>
      <c r="F441" s="24">
        <f t="shared" si="105"/>
        <v>1330988.1099999999</v>
      </c>
      <c r="G441" s="24" t="e">
        <f t="shared" si="105"/>
        <v>#REF!</v>
      </c>
      <c r="H441" s="24">
        <f t="shared" si="105"/>
        <v>284916.94</v>
      </c>
    </row>
    <row r="442" spans="1:8" s="22" customFormat="1" ht="38.25" customHeight="1">
      <c r="A442" s="55"/>
      <c r="B442" s="20" t="s">
        <v>154</v>
      </c>
      <c r="C442" s="21">
        <v>0</v>
      </c>
      <c r="D442" s="21">
        <v>23205</v>
      </c>
      <c r="E442" s="21">
        <v>23205</v>
      </c>
      <c r="F442" s="21">
        <f aca="true" t="shared" si="106" ref="F442:F447">C442+D442+E442</f>
        <v>46410</v>
      </c>
      <c r="G442" s="21" t="e">
        <f>#REF!-F442</f>
        <v>#REF!</v>
      </c>
      <c r="H442" s="21">
        <v>0</v>
      </c>
    </row>
    <row r="443" spans="1:8" s="22" customFormat="1" ht="48.75" customHeight="1">
      <c r="A443" s="55"/>
      <c r="B443" s="20" t="s">
        <v>155</v>
      </c>
      <c r="C443" s="21">
        <v>12919.83</v>
      </c>
      <c r="D443" s="21">
        <v>13288.97</v>
      </c>
      <c r="E443" s="21">
        <v>13972.03</v>
      </c>
      <c r="F443" s="21">
        <f t="shared" si="106"/>
        <v>40180.83</v>
      </c>
      <c r="G443" s="21" t="e">
        <f>#REF!-F443</f>
        <v>#REF!</v>
      </c>
      <c r="H443" s="21">
        <v>96147.24</v>
      </c>
    </row>
    <row r="444" spans="1:8" s="22" customFormat="1" ht="50.25" customHeight="1">
      <c r="A444" s="55"/>
      <c r="B444" s="20" t="s">
        <v>156</v>
      </c>
      <c r="C444" s="21">
        <v>0</v>
      </c>
      <c r="D444" s="21">
        <v>0</v>
      </c>
      <c r="E444" s="21">
        <v>0</v>
      </c>
      <c r="F444" s="21">
        <f t="shared" si="106"/>
        <v>0</v>
      </c>
      <c r="G444" s="21" t="e">
        <f>#REF!-F444</f>
        <v>#REF!</v>
      </c>
      <c r="H444" s="21">
        <v>188769.7</v>
      </c>
    </row>
    <row r="445" spans="1:8" s="22" customFormat="1" ht="52.5" customHeight="1">
      <c r="A445" s="55"/>
      <c r="B445" s="20" t="s">
        <v>157</v>
      </c>
      <c r="C445" s="21">
        <v>455727.16</v>
      </c>
      <c r="D445" s="21">
        <v>0</v>
      </c>
      <c r="E445" s="21">
        <v>683619.3</v>
      </c>
      <c r="F445" s="21">
        <f t="shared" si="106"/>
        <v>1139346.46</v>
      </c>
      <c r="G445" s="21" t="e">
        <f>#REF!-F445</f>
        <v>#REF!</v>
      </c>
      <c r="H445" s="21">
        <v>0</v>
      </c>
    </row>
    <row r="446" spans="1:8" s="22" customFormat="1" ht="63.75" customHeight="1">
      <c r="A446" s="55"/>
      <c r="B446" s="20" t="s">
        <v>158</v>
      </c>
      <c r="C446" s="21">
        <v>19404.14</v>
      </c>
      <c r="D446" s="21">
        <v>0</v>
      </c>
      <c r="E446" s="21">
        <v>38808.28</v>
      </c>
      <c r="F446" s="21">
        <f t="shared" si="106"/>
        <v>58212.42</v>
      </c>
      <c r="G446" s="21" t="e">
        <f>#REF!-F446</f>
        <v>#REF!</v>
      </c>
      <c r="H446" s="21">
        <v>0</v>
      </c>
    </row>
    <row r="447" spans="1:8" s="22" customFormat="1" ht="63" customHeight="1">
      <c r="A447" s="55"/>
      <c r="B447" s="20" t="s">
        <v>159</v>
      </c>
      <c r="C447" s="21">
        <v>0</v>
      </c>
      <c r="D447" s="21">
        <v>0</v>
      </c>
      <c r="E447" s="21">
        <v>46838.4</v>
      </c>
      <c r="F447" s="21">
        <f t="shared" si="106"/>
        <v>46838.4</v>
      </c>
      <c r="G447" s="21" t="e">
        <f>#REF!-F447</f>
        <v>#REF!</v>
      </c>
      <c r="H447" s="21">
        <v>0</v>
      </c>
    </row>
    <row r="448" spans="1:8" s="22" customFormat="1" ht="35.25" customHeight="1">
      <c r="A448" s="55"/>
      <c r="B448" s="23" t="s">
        <v>35</v>
      </c>
      <c r="C448" s="24">
        <f aca="true" t="shared" si="107" ref="C448:H448">C449+C450+C451+C452+C453+C454</f>
        <v>0</v>
      </c>
      <c r="D448" s="24">
        <f t="shared" si="107"/>
        <v>0</v>
      </c>
      <c r="E448" s="24">
        <f t="shared" si="107"/>
        <v>284984.77</v>
      </c>
      <c r="F448" s="24">
        <f t="shared" si="107"/>
        <v>284984.77</v>
      </c>
      <c r="G448" s="24" t="e">
        <f t="shared" si="107"/>
        <v>#REF!</v>
      </c>
      <c r="H448" s="24">
        <f t="shared" si="107"/>
        <v>0</v>
      </c>
    </row>
    <row r="449" spans="1:8" s="22" customFormat="1" ht="38.25" customHeight="1">
      <c r="A449" s="55"/>
      <c r="B449" s="20" t="s">
        <v>154</v>
      </c>
      <c r="C449" s="21">
        <v>0</v>
      </c>
      <c r="D449" s="21">
        <v>0</v>
      </c>
      <c r="E449" s="21">
        <v>15470</v>
      </c>
      <c r="F449" s="21">
        <f aca="true" t="shared" si="108" ref="F449:F454">C449+D449+E449</f>
        <v>15470</v>
      </c>
      <c r="G449" s="21" t="e">
        <f>#REF!-F449</f>
        <v>#REF!</v>
      </c>
      <c r="H449" s="21">
        <v>0</v>
      </c>
    </row>
    <row r="450" spans="1:8" s="22" customFormat="1" ht="48.75" customHeight="1">
      <c r="A450" s="55"/>
      <c r="B450" s="20" t="s">
        <v>155</v>
      </c>
      <c r="C450" s="21">
        <v>0</v>
      </c>
      <c r="D450" s="21">
        <v>0</v>
      </c>
      <c r="E450" s="21">
        <v>7889.7</v>
      </c>
      <c r="F450" s="21">
        <f t="shared" si="108"/>
        <v>7889.7</v>
      </c>
      <c r="G450" s="21" t="e">
        <f>#REF!-F450</f>
        <v>#REF!</v>
      </c>
      <c r="H450" s="21">
        <v>0</v>
      </c>
    </row>
    <row r="451" spans="1:8" s="22" customFormat="1" ht="50.25" customHeight="1">
      <c r="A451" s="55"/>
      <c r="B451" s="20" t="s">
        <v>156</v>
      </c>
      <c r="C451" s="21">
        <v>0</v>
      </c>
      <c r="D451" s="21">
        <v>0</v>
      </c>
      <c r="E451" s="21">
        <v>154105</v>
      </c>
      <c r="F451" s="21">
        <f t="shared" si="108"/>
        <v>154105</v>
      </c>
      <c r="G451" s="21" t="e">
        <f>#REF!-F451</f>
        <v>#REF!</v>
      </c>
      <c r="H451" s="21">
        <v>0</v>
      </c>
    </row>
    <row r="452" spans="1:8" s="22" customFormat="1" ht="52.5" customHeight="1">
      <c r="A452" s="55"/>
      <c r="B452" s="20" t="s">
        <v>157</v>
      </c>
      <c r="C452" s="21">
        <v>0</v>
      </c>
      <c r="D452" s="21">
        <v>0</v>
      </c>
      <c r="E452" s="21">
        <v>98952.07</v>
      </c>
      <c r="F452" s="21">
        <f t="shared" si="108"/>
        <v>98952.07</v>
      </c>
      <c r="G452" s="21" t="e">
        <f>#REF!-F452</f>
        <v>#REF!</v>
      </c>
      <c r="H452" s="21">
        <v>0</v>
      </c>
    </row>
    <row r="453" spans="1:8" s="22" customFormat="1" ht="63.75" customHeight="1">
      <c r="A453" s="55"/>
      <c r="B453" s="20" t="s">
        <v>158</v>
      </c>
      <c r="C453" s="21">
        <v>0</v>
      </c>
      <c r="D453" s="21">
        <v>0</v>
      </c>
      <c r="E453" s="21">
        <v>0</v>
      </c>
      <c r="F453" s="21">
        <f t="shared" si="108"/>
        <v>0</v>
      </c>
      <c r="G453" s="21" t="e">
        <f>#REF!-F453</f>
        <v>#REF!</v>
      </c>
      <c r="H453" s="21">
        <v>0</v>
      </c>
    </row>
    <row r="454" spans="1:8" s="22" customFormat="1" ht="63" customHeight="1">
      <c r="A454" s="55"/>
      <c r="B454" s="20" t="s">
        <v>159</v>
      </c>
      <c r="C454" s="21">
        <v>0</v>
      </c>
      <c r="D454" s="21">
        <v>0</v>
      </c>
      <c r="E454" s="21">
        <v>8568</v>
      </c>
      <c r="F454" s="21">
        <f t="shared" si="108"/>
        <v>8568</v>
      </c>
      <c r="G454" s="21" t="e">
        <f>#REF!-F454</f>
        <v>#REF!</v>
      </c>
      <c r="H454" s="21">
        <v>0</v>
      </c>
    </row>
    <row r="455" spans="1:8" s="22" customFormat="1" ht="48.75" customHeight="1">
      <c r="A455" s="56"/>
      <c r="B455" s="23" t="s">
        <v>7</v>
      </c>
      <c r="C455" s="24">
        <f aca="true" t="shared" si="109" ref="C455:H455">C434+C441+C448</f>
        <v>588632.31</v>
      </c>
      <c r="D455" s="24">
        <f t="shared" si="109"/>
        <v>335556.32999999996</v>
      </c>
      <c r="E455" s="24">
        <f t="shared" si="109"/>
        <v>1375316.56</v>
      </c>
      <c r="F455" s="24">
        <f t="shared" si="109"/>
        <v>2299505.1999999997</v>
      </c>
      <c r="G455" s="24" t="e">
        <f t="shared" si="109"/>
        <v>#REF!</v>
      </c>
      <c r="H455" s="24">
        <f t="shared" si="109"/>
        <v>462748.16000000003</v>
      </c>
    </row>
    <row r="456" spans="1:8" s="22" customFormat="1" ht="27.75" customHeight="1">
      <c r="A456" s="42" t="s">
        <v>160</v>
      </c>
      <c r="B456" s="20" t="s">
        <v>116</v>
      </c>
      <c r="C456" s="21">
        <v>0</v>
      </c>
      <c r="D456" s="21">
        <v>0</v>
      </c>
      <c r="E456" s="21">
        <v>0</v>
      </c>
      <c r="F456" s="21">
        <f>C456+D456+E456</f>
        <v>0</v>
      </c>
      <c r="G456" s="21" t="e">
        <f>#REF!-F456</f>
        <v>#REF!</v>
      </c>
      <c r="H456" s="21">
        <v>0</v>
      </c>
    </row>
    <row r="457" spans="1:8" s="22" customFormat="1" ht="34.5" customHeight="1">
      <c r="A457" s="43"/>
      <c r="B457" s="20" t="s">
        <v>35</v>
      </c>
      <c r="C457" s="21">
        <v>0</v>
      </c>
      <c r="D457" s="21">
        <v>0</v>
      </c>
      <c r="E457" s="21">
        <v>25114</v>
      </c>
      <c r="F457" s="21">
        <f>C457+D457+E457</f>
        <v>25114</v>
      </c>
      <c r="G457" s="21" t="e">
        <f>#REF!-F457</f>
        <v>#REF!</v>
      </c>
      <c r="H457" s="21">
        <v>0</v>
      </c>
    </row>
    <row r="458" spans="1:8" s="22" customFormat="1" ht="27.75" customHeight="1">
      <c r="A458" s="43"/>
      <c r="B458" s="20" t="s">
        <v>23</v>
      </c>
      <c r="C458" s="21">
        <v>0</v>
      </c>
      <c r="D458" s="21">
        <v>4360</v>
      </c>
      <c r="E458" s="21">
        <v>0</v>
      </c>
      <c r="F458" s="21">
        <f>C458+D458+E458</f>
        <v>4360</v>
      </c>
      <c r="G458" s="21" t="e">
        <f>#REF!-F458</f>
        <v>#REF!</v>
      </c>
      <c r="H458" s="21">
        <v>0</v>
      </c>
    </row>
    <row r="459" spans="1:8" s="22" customFormat="1" ht="28.5" customHeight="1">
      <c r="A459" s="43"/>
      <c r="B459" s="20" t="s">
        <v>42</v>
      </c>
      <c r="C459" s="21">
        <v>0</v>
      </c>
      <c r="D459" s="21">
        <v>0</v>
      </c>
      <c r="E459" s="21">
        <v>0</v>
      </c>
      <c r="F459" s="21">
        <f>C459+D459+E459</f>
        <v>0</v>
      </c>
      <c r="G459" s="21" t="e">
        <f>#REF!-F459</f>
        <v>#REF!</v>
      </c>
      <c r="H459" s="21">
        <v>0</v>
      </c>
    </row>
    <row r="460" spans="1:8" s="22" customFormat="1" ht="48.75" customHeight="1">
      <c r="A460" s="44"/>
      <c r="B460" s="23" t="s">
        <v>7</v>
      </c>
      <c r="C460" s="24">
        <f aca="true" t="shared" si="110" ref="C460:H460">C456+C457+C458+C459</f>
        <v>0</v>
      </c>
      <c r="D460" s="24">
        <f t="shared" si="110"/>
        <v>4360</v>
      </c>
      <c r="E460" s="24">
        <f t="shared" si="110"/>
        <v>25114</v>
      </c>
      <c r="F460" s="24">
        <f t="shared" si="110"/>
        <v>29474</v>
      </c>
      <c r="G460" s="24" t="e">
        <f t="shared" si="110"/>
        <v>#REF!</v>
      </c>
      <c r="H460" s="24">
        <f t="shared" si="110"/>
        <v>0</v>
      </c>
    </row>
    <row r="461" spans="1:8" s="22" customFormat="1" ht="28.5" customHeight="1">
      <c r="A461" s="42" t="s">
        <v>161</v>
      </c>
      <c r="B461" s="20" t="s">
        <v>41</v>
      </c>
      <c r="C461" s="21">
        <v>0</v>
      </c>
      <c r="D461" s="21">
        <v>0</v>
      </c>
      <c r="E461" s="21">
        <v>0</v>
      </c>
      <c r="F461" s="21">
        <f aca="true" t="shared" si="111" ref="F461:F467">C461+D461+E461</f>
        <v>0</v>
      </c>
      <c r="G461" s="21" t="e">
        <f>#REF!-F461</f>
        <v>#REF!</v>
      </c>
      <c r="H461" s="21">
        <v>0</v>
      </c>
    </row>
    <row r="462" spans="1:8" s="22" customFormat="1" ht="28.5" customHeight="1">
      <c r="A462" s="43"/>
      <c r="B462" s="20" t="s">
        <v>116</v>
      </c>
      <c r="C462" s="21">
        <v>0</v>
      </c>
      <c r="D462" s="21">
        <v>0</v>
      </c>
      <c r="E462" s="21">
        <v>0</v>
      </c>
      <c r="F462" s="21">
        <f t="shared" si="111"/>
        <v>0</v>
      </c>
      <c r="G462" s="21" t="e">
        <f>#REF!-F462</f>
        <v>#REF!</v>
      </c>
      <c r="H462" s="21">
        <v>0</v>
      </c>
    </row>
    <row r="463" spans="1:8" s="22" customFormat="1" ht="28.5" customHeight="1">
      <c r="A463" s="43"/>
      <c r="B463" s="20" t="s">
        <v>16</v>
      </c>
      <c r="C463" s="21">
        <v>0</v>
      </c>
      <c r="D463" s="21">
        <v>0</v>
      </c>
      <c r="E463" s="21">
        <v>0</v>
      </c>
      <c r="F463" s="21">
        <f t="shared" si="111"/>
        <v>0</v>
      </c>
      <c r="G463" s="21" t="e">
        <f>#REF!-F463</f>
        <v>#REF!</v>
      </c>
      <c r="H463" s="21">
        <v>0</v>
      </c>
    </row>
    <row r="464" spans="1:8" s="22" customFormat="1" ht="34.5" customHeight="1">
      <c r="A464" s="43"/>
      <c r="B464" s="20" t="s">
        <v>162</v>
      </c>
      <c r="C464" s="21">
        <v>0</v>
      </c>
      <c r="D464" s="21">
        <v>0</v>
      </c>
      <c r="E464" s="21">
        <v>0</v>
      </c>
      <c r="F464" s="21">
        <f t="shared" si="111"/>
        <v>0</v>
      </c>
      <c r="G464" s="21" t="e">
        <f>#REF!-F464</f>
        <v>#REF!</v>
      </c>
      <c r="H464" s="21">
        <v>0</v>
      </c>
    </row>
    <row r="465" spans="1:8" s="22" customFormat="1" ht="28.5" customHeight="1">
      <c r="A465" s="43"/>
      <c r="B465" s="20" t="s">
        <v>21</v>
      </c>
      <c r="C465" s="21">
        <v>0</v>
      </c>
      <c r="D465" s="21">
        <v>0</v>
      </c>
      <c r="E465" s="21">
        <v>0</v>
      </c>
      <c r="F465" s="21">
        <f t="shared" si="111"/>
        <v>0</v>
      </c>
      <c r="G465" s="21" t="e">
        <f>#REF!-F465</f>
        <v>#REF!</v>
      </c>
      <c r="H465" s="21">
        <v>0</v>
      </c>
    </row>
    <row r="466" spans="1:8" s="22" customFormat="1" ht="28.5" customHeight="1">
      <c r="A466" s="43"/>
      <c r="B466" s="20" t="s">
        <v>18</v>
      </c>
      <c r="C466" s="21">
        <v>0</v>
      </c>
      <c r="D466" s="21">
        <v>0</v>
      </c>
      <c r="E466" s="21">
        <v>0</v>
      </c>
      <c r="F466" s="21">
        <f t="shared" si="111"/>
        <v>0</v>
      </c>
      <c r="G466" s="21" t="e">
        <f>#REF!-F466</f>
        <v>#REF!</v>
      </c>
      <c r="H466" s="21">
        <v>0</v>
      </c>
    </row>
    <row r="467" spans="1:8" s="22" customFormat="1" ht="34.5" customHeight="1">
      <c r="A467" s="43"/>
      <c r="B467" s="20" t="s">
        <v>20</v>
      </c>
      <c r="C467" s="21">
        <v>0</v>
      </c>
      <c r="D467" s="21">
        <v>0</v>
      </c>
      <c r="E467" s="21">
        <v>0</v>
      </c>
      <c r="F467" s="21">
        <f t="shared" si="111"/>
        <v>0</v>
      </c>
      <c r="G467" s="21" t="e">
        <f>#REF!-F467</f>
        <v>#REF!</v>
      </c>
      <c r="H467" s="21">
        <v>0</v>
      </c>
    </row>
    <row r="468" spans="1:8" s="22" customFormat="1" ht="28.5" customHeight="1">
      <c r="A468" s="44"/>
      <c r="B468" s="23" t="s">
        <v>7</v>
      </c>
      <c r="C468" s="24">
        <f aca="true" t="shared" si="112" ref="C468:H468">C467+C466+C465+C464+C463+C462+C461</f>
        <v>0</v>
      </c>
      <c r="D468" s="24">
        <f t="shared" si="112"/>
        <v>0</v>
      </c>
      <c r="E468" s="24">
        <f t="shared" si="112"/>
        <v>0</v>
      </c>
      <c r="F468" s="24">
        <f t="shared" si="112"/>
        <v>0</v>
      </c>
      <c r="G468" s="24" t="e">
        <f t="shared" si="112"/>
        <v>#REF!</v>
      </c>
      <c r="H468" s="24">
        <f t="shared" si="112"/>
        <v>0</v>
      </c>
    </row>
    <row r="469" spans="1:8" s="22" customFormat="1" ht="33.75" customHeight="1">
      <c r="A469" s="42" t="s">
        <v>163</v>
      </c>
      <c r="B469" s="20" t="s">
        <v>20</v>
      </c>
      <c r="C469" s="21">
        <v>4701600.55</v>
      </c>
      <c r="D469" s="21">
        <v>1843398.35</v>
      </c>
      <c r="E469" s="21">
        <v>7079840.57</v>
      </c>
      <c r="F469" s="21">
        <f aca="true" t="shared" si="113" ref="F469:F500">C469+D469+E469</f>
        <v>13624839.47</v>
      </c>
      <c r="G469" s="21" t="e">
        <f>#REF!-F469</f>
        <v>#REF!</v>
      </c>
      <c r="H469" s="21">
        <v>7923964.93</v>
      </c>
    </row>
    <row r="470" spans="1:8" s="22" customFormat="1" ht="28.5" customHeight="1">
      <c r="A470" s="43"/>
      <c r="B470" s="20" t="s">
        <v>17</v>
      </c>
      <c r="C470" s="21">
        <v>198359.57</v>
      </c>
      <c r="D470" s="21">
        <v>231266.01</v>
      </c>
      <c r="E470" s="21">
        <v>298216.69</v>
      </c>
      <c r="F470" s="21">
        <f t="shared" si="113"/>
        <v>727842.27</v>
      </c>
      <c r="G470" s="21" t="e">
        <f>#REF!-F470</f>
        <v>#REF!</v>
      </c>
      <c r="H470" s="21">
        <v>50556.51</v>
      </c>
    </row>
    <row r="471" spans="1:8" s="22" customFormat="1" ht="28.5" customHeight="1">
      <c r="A471" s="43"/>
      <c r="B471" s="20" t="s">
        <v>16</v>
      </c>
      <c r="C471" s="25">
        <v>1431499.65</v>
      </c>
      <c r="D471" s="21">
        <v>2002382.3</v>
      </c>
      <c r="E471" s="21">
        <v>1202796.76</v>
      </c>
      <c r="F471" s="21">
        <f t="shared" si="113"/>
        <v>4636678.71</v>
      </c>
      <c r="G471" s="21" t="e">
        <f>#REF!-F471</f>
        <v>#REF!</v>
      </c>
      <c r="H471" s="21">
        <v>3512406.17</v>
      </c>
    </row>
    <row r="472" spans="1:8" s="22" customFormat="1" ht="28.5" customHeight="1">
      <c r="A472" s="43"/>
      <c r="B472" s="20" t="s">
        <v>22</v>
      </c>
      <c r="C472" s="21">
        <v>0</v>
      </c>
      <c r="D472" s="21">
        <v>37178.01</v>
      </c>
      <c r="E472" s="21">
        <v>140473.73</v>
      </c>
      <c r="F472" s="21">
        <f t="shared" si="113"/>
        <v>177651.74000000002</v>
      </c>
      <c r="G472" s="21" t="e">
        <f>#REF!-F472</f>
        <v>#REF!</v>
      </c>
      <c r="H472" s="21">
        <v>174583.76</v>
      </c>
    </row>
    <row r="473" spans="1:8" s="22" customFormat="1" ht="28.5" customHeight="1">
      <c r="A473" s="43"/>
      <c r="B473" s="20" t="s">
        <v>12</v>
      </c>
      <c r="C473" s="21">
        <v>1636132.68</v>
      </c>
      <c r="D473" s="21">
        <v>1603939.03</v>
      </c>
      <c r="E473" s="21">
        <v>1564016.31</v>
      </c>
      <c r="F473" s="21">
        <f t="shared" si="113"/>
        <v>4804088.02</v>
      </c>
      <c r="G473" s="21" t="e">
        <f>#REF!-F473</f>
        <v>#REF!</v>
      </c>
      <c r="H473" s="21">
        <v>2133330.92</v>
      </c>
    </row>
    <row r="474" spans="1:8" s="22" customFormat="1" ht="28.5" customHeight="1">
      <c r="A474" s="43"/>
      <c r="B474" s="20" t="s">
        <v>24</v>
      </c>
      <c r="C474" s="21">
        <v>479792.54</v>
      </c>
      <c r="D474" s="21">
        <v>474401.45</v>
      </c>
      <c r="E474" s="21">
        <v>417527.77</v>
      </c>
      <c r="F474" s="21">
        <f t="shared" si="113"/>
        <v>1371721.76</v>
      </c>
      <c r="G474" s="21" t="e">
        <f>#REF!-F474</f>
        <v>#REF!</v>
      </c>
      <c r="H474" s="21">
        <v>605109.78</v>
      </c>
    </row>
    <row r="475" spans="1:8" s="22" customFormat="1" ht="28.5" customHeight="1">
      <c r="A475" s="43"/>
      <c r="B475" s="20" t="s">
        <v>10</v>
      </c>
      <c r="C475" s="21">
        <v>224270.11</v>
      </c>
      <c r="D475" s="21">
        <v>501348.25</v>
      </c>
      <c r="E475" s="21">
        <v>823622.38</v>
      </c>
      <c r="F475" s="21">
        <f t="shared" si="113"/>
        <v>1549240.74</v>
      </c>
      <c r="G475" s="21" t="e">
        <f>#REF!-F475</f>
        <v>#REF!</v>
      </c>
      <c r="H475" s="21">
        <v>169232.92</v>
      </c>
    </row>
    <row r="476" spans="1:8" s="22" customFormat="1" ht="28.5" customHeight="1">
      <c r="A476" s="43"/>
      <c r="B476" s="20" t="s">
        <v>27</v>
      </c>
      <c r="C476" s="21">
        <v>354397.61</v>
      </c>
      <c r="D476" s="21">
        <v>581074.85</v>
      </c>
      <c r="E476" s="21">
        <v>438212.29</v>
      </c>
      <c r="F476" s="21">
        <f t="shared" si="113"/>
        <v>1373684.75</v>
      </c>
      <c r="G476" s="21" t="e">
        <f>#REF!-F476</f>
        <v>#REF!</v>
      </c>
      <c r="H476" s="21">
        <v>5309.39</v>
      </c>
    </row>
    <row r="477" spans="1:8" s="22" customFormat="1" ht="28.5" customHeight="1">
      <c r="A477" s="43"/>
      <c r="B477" s="20" t="s">
        <v>18</v>
      </c>
      <c r="C477" s="21">
        <v>1642553.91</v>
      </c>
      <c r="D477" s="21">
        <v>1522389.05</v>
      </c>
      <c r="E477" s="21">
        <v>2025220.41</v>
      </c>
      <c r="F477" s="21">
        <f t="shared" si="113"/>
        <v>5190163.37</v>
      </c>
      <c r="G477" s="21" t="e">
        <f>#REF!-F477</f>
        <v>#REF!</v>
      </c>
      <c r="H477" s="21">
        <v>2847260.29</v>
      </c>
    </row>
    <row r="478" spans="1:8" s="22" customFormat="1" ht="28.5" customHeight="1">
      <c r="A478" s="43"/>
      <c r="B478" s="20" t="s">
        <v>29</v>
      </c>
      <c r="C478" s="21">
        <v>1741765.76</v>
      </c>
      <c r="D478" s="21">
        <v>1743236.29</v>
      </c>
      <c r="E478" s="21">
        <v>1632557.61</v>
      </c>
      <c r="F478" s="21">
        <f t="shared" si="113"/>
        <v>5117559.66</v>
      </c>
      <c r="G478" s="21" t="e">
        <f>#REF!-F478</f>
        <v>#REF!</v>
      </c>
      <c r="H478" s="21">
        <v>1786868.76</v>
      </c>
    </row>
    <row r="479" spans="1:8" s="22" customFormat="1" ht="26.25" customHeight="1">
      <c r="A479" s="43"/>
      <c r="B479" s="20" t="s">
        <v>42</v>
      </c>
      <c r="C479" s="21">
        <v>1266819.8</v>
      </c>
      <c r="D479" s="21">
        <v>1873389.08</v>
      </c>
      <c r="E479" s="21">
        <v>2660994.42</v>
      </c>
      <c r="F479" s="21">
        <f t="shared" si="113"/>
        <v>5801203.3</v>
      </c>
      <c r="G479" s="21" t="e">
        <f>#REF!-F479</f>
        <v>#REF!</v>
      </c>
      <c r="H479" s="21">
        <v>2973503.66</v>
      </c>
    </row>
    <row r="480" spans="1:8" s="22" customFormat="1" ht="40.5" customHeight="1">
      <c r="A480" s="43"/>
      <c r="B480" s="20" t="s">
        <v>45</v>
      </c>
      <c r="C480" s="21">
        <v>1774351.04</v>
      </c>
      <c r="D480" s="21">
        <v>2623499.65</v>
      </c>
      <c r="E480" s="21">
        <v>2061665.48</v>
      </c>
      <c r="F480" s="21">
        <f t="shared" si="113"/>
        <v>6459516.17</v>
      </c>
      <c r="G480" s="21" t="e">
        <f>#REF!-F480</f>
        <v>#REF!</v>
      </c>
      <c r="H480" s="21">
        <v>2453325.54</v>
      </c>
    </row>
    <row r="481" spans="1:8" s="22" customFormat="1" ht="30" customHeight="1">
      <c r="A481" s="43"/>
      <c r="B481" s="20" t="s">
        <v>164</v>
      </c>
      <c r="C481" s="21">
        <v>188496.66</v>
      </c>
      <c r="D481" s="21">
        <v>188833.06</v>
      </c>
      <c r="E481" s="21">
        <v>178629.7</v>
      </c>
      <c r="F481" s="21">
        <f t="shared" si="113"/>
        <v>555959.4199999999</v>
      </c>
      <c r="G481" s="21" t="e">
        <f>#REF!-F481</f>
        <v>#REF!</v>
      </c>
      <c r="H481" s="21">
        <v>339124.55</v>
      </c>
    </row>
    <row r="482" spans="1:8" s="22" customFormat="1" ht="33" customHeight="1">
      <c r="A482" s="43"/>
      <c r="B482" s="20" t="s">
        <v>165</v>
      </c>
      <c r="C482" s="21">
        <v>286606.12</v>
      </c>
      <c r="D482" s="21">
        <v>247907.97</v>
      </c>
      <c r="E482" s="21">
        <v>356428.64</v>
      </c>
      <c r="F482" s="21">
        <f t="shared" si="113"/>
        <v>890942.73</v>
      </c>
      <c r="G482" s="21" t="e">
        <f>#REF!-F482</f>
        <v>#REF!</v>
      </c>
      <c r="H482" s="21">
        <v>0</v>
      </c>
    </row>
    <row r="483" spans="1:8" s="22" customFormat="1" ht="30" customHeight="1">
      <c r="A483" s="43"/>
      <c r="B483" s="20" t="s">
        <v>52</v>
      </c>
      <c r="C483" s="21">
        <v>0</v>
      </c>
      <c r="D483" s="21">
        <v>0</v>
      </c>
      <c r="E483" s="21">
        <v>0</v>
      </c>
      <c r="F483" s="21">
        <f t="shared" si="113"/>
        <v>0</v>
      </c>
      <c r="G483" s="21" t="e">
        <f>#REF!-F483</f>
        <v>#REF!</v>
      </c>
      <c r="H483" s="21">
        <v>37536.33</v>
      </c>
    </row>
    <row r="484" spans="1:8" s="22" customFormat="1" ht="45.75" customHeight="1">
      <c r="A484" s="43"/>
      <c r="B484" s="20" t="s">
        <v>166</v>
      </c>
      <c r="C484" s="21">
        <v>224903.47</v>
      </c>
      <c r="D484" s="21">
        <v>446939.08</v>
      </c>
      <c r="E484" s="21">
        <v>232294.64</v>
      </c>
      <c r="F484" s="21">
        <f t="shared" si="113"/>
        <v>904137.1900000001</v>
      </c>
      <c r="G484" s="21" t="e">
        <f>#REF!-F484</f>
        <v>#REF!</v>
      </c>
      <c r="H484" s="21">
        <v>1682758.43</v>
      </c>
    </row>
    <row r="485" spans="1:8" s="22" customFormat="1" ht="45.75" customHeight="1">
      <c r="A485" s="43"/>
      <c r="B485" s="20" t="s">
        <v>167</v>
      </c>
      <c r="C485" s="21">
        <v>0</v>
      </c>
      <c r="D485" s="21">
        <v>0</v>
      </c>
      <c r="E485" s="21">
        <v>468038.01</v>
      </c>
      <c r="F485" s="21">
        <f t="shared" si="113"/>
        <v>468038.01</v>
      </c>
      <c r="G485" s="21" t="e">
        <f>#REF!-F485</f>
        <v>#REF!</v>
      </c>
      <c r="H485" s="21">
        <v>0</v>
      </c>
    </row>
    <row r="486" spans="1:8" s="22" customFormat="1" ht="45.75" customHeight="1">
      <c r="A486" s="43"/>
      <c r="B486" s="20" t="s">
        <v>168</v>
      </c>
      <c r="C486" s="21">
        <v>0</v>
      </c>
      <c r="D486" s="21">
        <v>0</v>
      </c>
      <c r="E486" s="21">
        <v>0</v>
      </c>
      <c r="F486" s="21">
        <f t="shared" si="113"/>
        <v>0</v>
      </c>
      <c r="G486" s="21" t="e">
        <f>#REF!-F486</f>
        <v>#REF!</v>
      </c>
      <c r="H486" s="21">
        <v>0</v>
      </c>
    </row>
    <row r="487" spans="1:8" s="22" customFormat="1" ht="45.75" customHeight="1">
      <c r="A487" s="43"/>
      <c r="B487" s="20" t="s">
        <v>26</v>
      </c>
      <c r="C487" s="21">
        <v>539321.12</v>
      </c>
      <c r="D487" s="21">
        <v>526951.3</v>
      </c>
      <c r="E487" s="21">
        <v>503662.09</v>
      </c>
      <c r="F487" s="21">
        <f t="shared" si="113"/>
        <v>1569934.51</v>
      </c>
      <c r="G487" s="21" t="e">
        <f>#REF!-F487</f>
        <v>#REF!</v>
      </c>
      <c r="H487" s="21">
        <v>628824.59</v>
      </c>
    </row>
    <row r="488" spans="1:8" s="22" customFormat="1" ht="45.75" customHeight="1">
      <c r="A488" s="43"/>
      <c r="B488" s="20" t="s">
        <v>21</v>
      </c>
      <c r="C488" s="21">
        <v>0</v>
      </c>
      <c r="D488" s="21">
        <v>0</v>
      </c>
      <c r="E488" s="21">
        <v>0</v>
      </c>
      <c r="F488" s="21">
        <f t="shared" si="113"/>
        <v>0</v>
      </c>
      <c r="G488" s="21" t="e">
        <f>#REF!-F488</f>
        <v>#REF!</v>
      </c>
      <c r="H488" s="21">
        <v>170137.73</v>
      </c>
    </row>
    <row r="489" spans="1:8" s="22" customFormat="1" ht="45.75" customHeight="1">
      <c r="A489" s="43"/>
      <c r="B489" s="20" t="s">
        <v>61</v>
      </c>
      <c r="C489" s="21">
        <v>0</v>
      </c>
      <c r="D489" s="21">
        <v>0</v>
      </c>
      <c r="E489" s="21">
        <v>0</v>
      </c>
      <c r="F489" s="21">
        <f t="shared" si="113"/>
        <v>0</v>
      </c>
      <c r="G489" s="21" t="e">
        <f>#REF!-F489</f>
        <v>#REF!</v>
      </c>
      <c r="H489" s="21">
        <v>0</v>
      </c>
    </row>
    <row r="490" spans="1:8" s="22" customFormat="1" ht="45.75" customHeight="1">
      <c r="A490" s="43"/>
      <c r="B490" s="20" t="s">
        <v>47</v>
      </c>
      <c r="C490" s="21">
        <v>0</v>
      </c>
      <c r="D490" s="21">
        <v>0</v>
      </c>
      <c r="E490" s="21">
        <v>24906.41</v>
      </c>
      <c r="F490" s="21">
        <f t="shared" si="113"/>
        <v>24906.41</v>
      </c>
      <c r="G490" s="21" t="e">
        <f>#REF!-F490</f>
        <v>#REF!</v>
      </c>
      <c r="H490" s="21">
        <v>0</v>
      </c>
    </row>
    <row r="491" spans="1:8" s="22" customFormat="1" ht="45.75" customHeight="1">
      <c r="A491" s="43"/>
      <c r="B491" s="20" t="s">
        <v>54</v>
      </c>
      <c r="C491" s="21">
        <v>258231.57</v>
      </c>
      <c r="D491" s="21">
        <v>257285.56</v>
      </c>
      <c r="E491" s="21">
        <v>321370.93</v>
      </c>
      <c r="F491" s="21">
        <f t="shared" si="113"/>
        <v>836888.06</v>
      </c>
      <c r="G491" s="21" t="e">
        <f>#REF!-F491</f>
        <v>#REF!</v>
      </c>
      <c r="H491" s="21">
        <v>141096.01</v>
      </c>
    </row>
    <row r="492" spans="1:8" s="22" customFormat="1" ht="45.75" customHeight="1">
      <c r="A492" s="43"/>
      <c r="B492" s="20" t="s">
        <v>55</v>
      </c>
      <c r="C492" s="21">
        <v>32372.56</v>
      </c>
      <c r="D492" s="21">
        <v>63243.73</v>
      </c>
      <c r="E492" s="21">
        <v>93998.01</v>
      </c>
      <c r="F492" s="21">
        <f t="shared" si="113"/>
        <v>189614.3</v>
      </c>
      <c r="G492" s="21" t="e">
        <f>#REF!-F492</f>
        <v>#REF!</v>
      </c>
      <c r="H492" s="21">
        <v>133495.82</v>
      </c>
    </row>
    <row r="493" spans="1:8" s="22" customFormat="1" ht="45.75" customHeight="1">
      <c r="A493" s="43"/>
      <c r="B493" s="20" t="s">
        <v>56</v>
      </c>
      <c r="C493" s="21">
        <v>51116.43</v>
      </c>
      <c r="D493" s="21">
        <v>130313.52</v>
      </c>
      <c r="E493" s="21">
        <v>85596.24</v>
      </c>
      <c r="F493" s="21">
        <f>C493+D493+E493</f>
        <v>267026.19</v>
      </c>
      <c r="G493" s="21" t="e">
        <f>#REF!-F493</f>
        <v>#REF!</v>
      </c>
      <c r="H493" s="21">
        <v>61809.32</v>
      </c>
    </row>
    <row r="494" spans="1:8" s="22" customFormat="1" ht="45.75" customHeight="1">
      <c r="A494" s="43"/>
      <c r="B494" s="20" t="s">
        <v>59</v>
      </c>
      <c r="C494" s="21">
        <v>217427.06</v>
      </c>
      <c r="D494" s="21">
        <v>214069.78</v>
      </c>
      <c r="E494" s="21">
        <v>211940.33</v>
      </c>
      <c r="F494" s="21">
        <f t="shared" si="113"/>
        <v>643437.1699999999</v>
      </c>
      <c r="G494" s="21" t="e">
        <f>#REF!-F494</f>
        <v>#REF!</v>
      </c>
      <c r="H494" s="21">
        <v>373192.96</v>
      </c>
    </row>
    <row r="495" spans="1:8" s="22" customFormat="1" ht="45.75" customHeight="1">
      <c r="A495" s="43"/>
      <c r="B495" s="20" t="s">
        <v>169</v>
      </c>
      <c r="C495" s="21">
        <v>218503.21</v>
      </c>
      <c r="D495" s="21">
        <v>335492.67</v>
      </c>
      <c r="E495" s="21">
        <v>377647.89</v>
      </c>
      <c r="F495" s="21">
        <f t="shared" si="113"/>
        <v>931643.77</v>
      </c>
      <c r="G495" s="21" t="e">
        <f>#REF!-F495</f>
        <v>#REF!</v>
      </c>
      <c r="H495" s="21">
        <v>208568.55</v>
      </c>
    </row>
    <row r="496" spans="1:8" s="22" customFormat="1" ht="45.75" customHeight="1">
      <c r="A496" s="43"/>
      <c r="B496" s="20" t="s">
        <v>65</v>
      </c>
      <c r="C496" s="21">
        <v>96992.99</v>
      </c>
      <c r="D496" s="21">
        <v>707626.12</v>
      </c>
      <c r="E496" s="21">
        <v>873855.34</v>
      </c>
      <c r="F496" s="21">
        <f t="shared" si="113"/>
        <v>1678474.45</v>
      </c>
      <c r="G496" s="21" t="e">
        <f>#REF!-F496</f>
        <v>#REF!</v>
      </c>
      <c r="H496" s="21">
        <v>207799.46</v>
      </c>
    </row>
    <row r="497" spans="1:8" s="22" customFormat="1" ht="45.75" customHeight="1">
      <c r="A497" s="43"/>
      <c r="B497" s="20" t="s">
        <v>67</v>
      </c>
      <c r="C497" s="21">
        <v>0</v>
      </c>
      <c r="D497" s="21">
        <v>224805.17</v>
      </c>
      <c r="E497" s="21">
        <v>193859.55</v>
      </c>
      <c r="F497" s="21">
        <f t="shared" si="113"/>
        <v>418664.72</v>
      </c>
      <c r="G497" s="21" t="e">
        <f>#REF!-F497</f>
        <v>#REF!</v>
      </c>
      <c r="H497" s="21">
        <v>102149.22</v>
      </c>
    </row>
    <row r="498" spans="1:8" s="22" customFormat="1" ht="45.75" customHeight="1">
      <c r="A498" s="43"/>
      <c r="B498" s="20" t="s">
        <v>68</v>
      </c>
      <c r="C498" s="21">
        <v>116476.35</v>
      </c>
      <c r="D498" s="21">
        <v>403287.53</v>
      </c>
      <c r="E498" s="21">
        <v>340027.06</v>
      </c>
      <c r="F498" s="21">
        <f t="shared" si="113"/>
        <v>859790.94</v>
      </c>
      <c r="G498" s="21" t="e">
        <f>#REF!-F498</f>
        <v>#REF!</v>
      </c>
      <c r="H498" s="21">
        <v>365089.98</v>
      </c>
    </row>
    <row r="499" spans="1:8" s="22" customFormat="1" ht="45.75" customHeight="1">
      <c r="A499" s="43"/>
      <c r="B499" s="20" t="s">
        <v>69</v>
      </c>
      <c r="C499" s="21">
        <v>66936.9</v>
      </c>
      <c r="D499" s="21">
        <v>125643.78</v>
      </c>
      <c r="E499" s="21">
        <v>91021.18</v>
      </c>
      <c r="F499" s="21">
        <f t="shared" si="113"/>
        <v>283601.86</v>
      </c>
      <c r="G499" s="21" t="e">
        <f>#REF!-F499</f>
        <v>#REF!</v>
      </c>
      <c r="H499" s="21">
        <v>158368.42</v>
      </c>
    </row>
    <row r="500" spans="1:8" s="22" customFormat="1" ht="45.75" customHeight="1">
      <c r="A500" s="43"/>
      <c r="B500" s="20" t="s">
        <v>170</v>
      </c>
      <c r="C500" s="21">
        <v>0</v>
      </c>
      <c r="D500" s="21">
        <v>0</v>
      </c>
      <c r="E500" s="21">
        <v>0</v>
      </c>
      <c r="F500" s="21">
        <f t="shared" si="113"/>
        <v>0</v>
      </c>
      <c r="G500" s="21" t="e">
        <f>#REF!-F500</f>
        <v>#REF!</v>
      </c>
      <c r="H500" s="21">
        <v>0</v>
      </c>
    </row>
    <row r="501" spans="1:8" s="22" customFormat="1" ht="33" customHeight="1">
      <c r="A501" s="44"/>
      <c r="B501" s="23" t="s">
        <v>7</v>
      </c>
      <c r="C501" s="26">
        <f aca="true" t="shared" si="114" ref="C501:H501">C469+C470+C471+C472+C473+C474+C475+C476+C477+C478+C479+C480+C481+C482+C483+C484+C485+C486+C487+C488+C489+C490+C491+C492+C493+C494+C495+C496+C497+C498+C499+C500</f>
        <v>17748927.659999993</v>
      </c>
      <c r="D501" s="26">
        <f t="shared" si="114"/>
        <v>18909901.59000001</v>
      </c>
      <c r="E501" s="26">
        <f t="shared" si="114"/>
        <v>24698420.44</v>
      </c>
      <c r="F501" s="26">
        <f t="shared" si="114"/>
        <v>61357249.68999998</v>
      </c>
      <c r="G501" s="26" t="e">
        <f t="shared" si="114"/>
        <v>#REF!</v>
      </c>
      <c r="H501" s="26">
        <f t="shared" si="114"/>
        <v>29245404.000000004</v>
      </c>
    </row>
    <row r="502" spans="1:8" s="22" customFormat="1" ht="28.5" customHeight="1">
      <c r="A502" s="57" t="s">
        <v>171</v>
      </c>
      <c r="B502" s="20" t="s">
        <v>12</v>
      </c>
      <c r="C502" s="21">
        <v>77436.87</v>
      </c>
      <c r="D502" s="21"/>
      <c r="E502" s="21"/>
      <c r="F502" s="21">
        <f aca="true" t="shared" si="115" ref="F502:F507">C502+D502+E502</f>
        <v>77436.87</v>
      </c>
      <c r="G502" s="21" t="e">
        <f>#REF!-F502</f>
        <v>#REF!</v>
      </c>
      <c r="H502" s="21"/>
    </row>
    <row r="503" spans="1:8" s="22" customFormat="1" ht="28.5" customHeight="1">
      <c r="A503" s="58"/>
      <c r="B503" s="20" t="s">
        <v>10</v>
      </c>
      <c r="C503" s="21">
        <v>226279.55</v>
      </c>
      <c r="D503" s="21"/>
      <c r="E503" s="21"/>
      <c r="F503" s="21">
        <f t="shared" si="115"/>
        <v>226279.55</v>
      </c>
      <c r="G503" s="21" t="e">
        <f>#REF!-F503</f>
        <v>#REF!</v>
      </c>
      <c r="H503" s="21"/>
    </row>
    <row r="504" spans="1:8" s="22" customFormat="1" ht="28.5" customHeight="1">
      <c r="A504" s="58"/>
      <c r="B504" s="20" t="s">
        <v>16</v>
      </c>
      <c r="C504" s="21">
        <v>23410.06</v>
      </c>
      <c r="D504" s="21"/>
      <c r="E504" s="21"/>
      <c r="F504" s="21">
        <f t="shared" si="115"/>
        <v>23410.06</v>
      </c>
      <c r="G504" s="21" t="e">
        <f>#REF!-F504</f>
        <v>#REF!</v>
      </c>
      <c r="H504" s="21"/>
    </row>
    <row r="505" spans="1:8" s="22" customFormat="1" ht="28.5" customHeight="1">
      <c r="A505" s="58"/>
      <c r="B505" s="20" t="s">
        <v>17</v>
      </c>
      <c r="C505" s="21">
        <v>15543.23</v>
      </c>
      <c r="D505" s="21"/>
      <c r="E505" s="21"/>
      <c r="F505" s="21">
        <f t="shared" si="115"/>
        <v>15543.23</v>
      </c>
      <c r="G505" s="21" t="e">
        <f>#REF!-F505</f>
        <v>#REF!</v>
      </c>
      <c r="H505" s="21"/>
    </row>
    <row r="506" spans="1:8" s="22" customFormat="1" ht="28.5" customHeight="1">
      <c r="A506" s="58"/>
      <c r="B506" s="20" t="s">
        <v>61</v>
      </c>
      <c r="C506" s="21">
        <v>0</v>
      </c>
      <c r="D506" s="21"/>
      <c r="E506" s="21"/>
      <c r="F506" s="21">
        <f t="shared" si="115"/>
        <v>0</v>
      </c>
      <c r="G506" s="21" t="e">
        <f>#REF!-F506</f>
        <v>#REF!</v>
      </c>
      <c r="H506" s="21"/>
    </row>
    <row r="507" spans="1:8" s="22" customFormat="1" ht="28.5" customHeight="1">
      <c r="A507" s="58"/>
      <c r="B507" s="20" t="s">
        <v>35</v>
      </c>
      <c r="C507" s="21">
        <v>7878.52</v>
      </c>
      <c r="D507" s="21"/>
      <c r="E507" s="21"/>
      <c r="F507" s="21">
        <f t="shared" si="115"/>
        <v>7878.52</v>
      </c>
      <c r="G507" s="21" t="e">
        <f>#REF!-F507</f>
        <v>#REF!</v>
      </c>
      <c r="H507" s="21"/>
    </row>
    <row r="508" spans="1:8" s="22" customFormat="1" ht="46.5" customHeight="1">
      <c r="A508" s="59"/>
      <c r="B508" s="23" t="s">
        <v>7</v>
      </c>
      <c r="C508" s="26">
        <f aca="true" t="shared" si="116" ref="C508:H508">C502+C503+C504+C505+C506+C507</f>
        <v>350548.23</v>
      </c>
      <c r="D508" s="26">
        <f t="shared" si="116"/>
        <v>0</v>
      </c>
      <c r="E508" s="26">
        <f t="shared" si="116"/>
        <v>0</v>
      </c>
      <c r="F508" s="26">
        <f t="shared" si="116"/>
        <v>350548.23</v>
      </c>
      <c r="G508" s="26" t="e">
        <f t="shared" si="116"/>
        <v>#REF!</v>
      </c>
      <c r="H508" s="26">
        <f t="shared" si="116"/>
        <v>0</v>
      </c>
    </row>
    <row r="509" spans="1:8" s="22" customFormat="1" ht="39.75" customHeight="1">
      <c r="A509" s="57" t="s">
        <v>172</v>
      </c>
      <c r="B509" s="23" t="s">
        <v>10</v>
      </c>
      <c r="C509" s="21">
        <v>1031138.7</v>
      </c>
      <c r="D509" s="21">
        <v>864540.02</v>
      </c>
      <c r="E509" s="21">
        <v>1711970.73</v>
      </c>
      <c r="F509" s="21">
        <f>C509+D509+E509</f>
        <v>3607649.45</v>
      </c>
      <c r="G509" s="21" t="e">
        <f>#REF!-F509</f>
        <v>#REF!</v>
      </c>
      <c r="H509" s="21">
        <v>914516.67</v>
      </c>
    </row>
    <row r="510" spans="1:8" s="22" customFormat="1" ht="37.5" customHeight="1">
      <c r="A510" s="58"/>
      <c r="B510" s="23" t="s">
        <v>16</v>
      </c>
      <c r="C510" s="21">
        <v>0</v>
      </c>
      <c r="D510" s="21">
        <v>704870.3</v>
      </c>
      <c r="E510" s="21">
        <v>1265914.87</v>
      </c>
      <c r="F510" s="21">
        <f>C510+D510+E510</f>
        <v>1970785.1700000002</v>
      </c>
      <c r="G510" s="21" t="e">
        <f>#REF!-F510</f>
        <v>#REF!</v>
      </c>
      <c r="H510" s="21">
        <v>885217.34</v>
      </c>
    </row>
    <row r="511" spans="1:8" s="22" customFormat="1" ht="42" customHeight="1">
      <c r="A511" s="58"/>
      <c r="B511" s="23" t="s">
        <v>17</v>
      </c>
      <c r="C511" s="21">
        <v>0</v>
      </c>
      <c r="D511" s="21">
        <v>0</v>
      </c>
      <c r="E511" s="21">
        <v>0</v>
      </c>
      <c r="F511" s="21">
        <f>C511+D511+E511</f>
        <v>0</v>
      </c>
      <c r="G511" s="21" t="e">
        <f>#REF!-F511</f>
        <v>#REF!</v>
      </c>
      <c r="H511" s="21">
        <v>0</v>
      </c>
    </row>
    <row r="512" spans="1:8" s="22" customFormat="1" ht="31.5" customHeight="1">
      <c r="A512" s="58"/>
      <c r="B512" s="23" t="s">
        <v>61</v>
      </c>
      <c r="C512" s="21">
        <v>0</v>
      </c>
      <c r="D512" s="21">
        <v>0</v>
      </c>
      <c r="E512" s="21">
        <v>0</v>
      </c>
      <c r="F512" s="21">
        <f>C512+D512+E512</f>
        <v>0</v>
      </c>
      <c r="G512" s="21" t="e">
        <f>#REF!-F512</f>
        <v>#REF!</v>
      </c>
      <c r="H512" s="21">
        <v>0</v>
      </c>
    </row>
    <row r="513" spans="1:8" s="22" customFormat="1" ht="48" customHeight="1">
      <c r="A513" s="59"/>
      <c r="B513" s="23" t="s">
        <v>7</v>
      </c>
      <c r="C513" s="24">
        <f aca="true" t="shared" si="117" ref="C513:H513">C509+C510+C511+C512</f>
        <v>1031138.7</v>
      </c>
      <c r="D513" s="24">
        <f t="shared" si="117"/>
        <v>1569410.32</v>
      </c>
      <c r="E513" s="24">
        <f t="shared" si="117"/>
        <v>2977885.6</v>
      </c>
      <c r="F513" s="24">
        <f t="shared" si="117"/>
        <v>5578434.62</v>
      </c>
      <c r="G513" s="24" t="e">
        <f t="shared" si="117"/>
        <v>#REF!</v>
      </c>
      <c r="H513" s="24">
        <f t="shared" si="117"/>
        <v>1799734.01</v>
      </c>
    </row>
    <row r="514" spans="1:8" s="22" customFormat="1" ht="28.5" customHeight="1">
      <c r="A514" s="42" t="s">
        <v>173</v>
      </c>
      <c r="B514" s="20" t="s">
        <v>16</v>
      </c>
      <c r="C514" s="21">
        <v>810698.79</v>
      </c>
      <c r="D514" s="21">
        <v>838707.95</v>
      </c>
      <c r="E514" s="21">
        <v>1023340.53</v>
      </c>
      <c r="F514" s="21">
        <f aca="true" t="shared" si="118" ref="F514:F519">C514+D514+E514</f>
        <v>2672747.27</v>
      </c>
      <c r="G514" s="21" t="e">
        <f>#REF!-F514</f>
        <v>#REF!</v>
      </c>
      <c r="H514" s="21">
        <v>1547734.73</v>
      </c>
    </row>
    <row r="515" spans="1:8" s="22" customFormat="1" ht="28.5" customHeight="1">
      <c r="A515" s="43"/>
      <c r="B515" s="20" t="s">
        <v>17</v>
      </c>
      <c r="C515" s="21">
        <v>685905.45</v>
      </c>
      <c r="D515" s="21">
        <v>1198232.84</v>
      </c>
      <c r="E515" s="21">
        <v>644207.09</v>
      </c>
      <c r="F515" s="21">
        <f t="shared" si="118"/>
        <v>2528345.38</v>
      </c>
      <c r="G515" s="21" t="e">
        <f>#REF!-F515</f>
        <v>#REF!</v>
      </c>
      <c r="H515" s="21">
        <v>840684.72</v>
      </c>
    </row>
    <row r="516" spans="1:8" s="22" customFormat="1" ht="28.5" customHeight="1">
      <c r="A516" s="43"/>
      <c r="B516" s="20" t="s">
        <v>18</v>
      </c>
      <c r="C516" s="21">
        <v>94497.24</v>
      </c>
      <c r="D516" s="21">
        <v>47248.63</v>
      </c>
      <c r="E516" s="21">
        <v>76394.65</v>
      </c>
      <c r="F516" s="21">
        <f t="shared" si="118"/>
        <v>218140.52</v>
      </c>
      <c r="G516" s="21" t="e">
        <f>#REF!-F516</f>
        <v>#REF!</v>
      </c>
      <c r="H516" s="21">
        <v>351362.7</v>
      </c>
    </row>
    <row r="517" spans="1:8" s="22" customFormat="1" ht="28.5" customHeight="1">
      <c r="A517" s="43"/>
      <c r="B517" s="20" t="s">
        <v>10</v>
      </c>
      <c r="C517" s="21">
        <v>0</v>
      </c>
      <c r="D517" s="21">
        <v>0</v>
      </c>
      <c r="E517" s="21">
        <v>321314.39</v>
      </c>
      <c r="F517" s="21">
        <f t="shared" si="118"/>
        <v>321314.39</v>
      </c>
      <c r="G517" s="21" t="e">
        <f>#REF!-F517</f>
        <v>#REF!</v>
      </c>
      <c r="H517" s="21">
        <v>0</v>
      </c>
    </row>
    <row r="518" spans="1:8" s="22" customFormat="1" ht="31.5" customHeight="1">
      <c r="A518" s="43"/>
      <c r="B518" s="20" t="s">
        <v>19</v>
      </c>
      <c r="C518" s="21">
        <v>0</v>
      </c>
      <c r="D518" s="21">
        <v>0</v>
      </c>
      <c r="E518" s="21">
        <v>0</v>
      </c>
      <c r="F518" s="21">
        <f t="shared" si="118"/>
        <v>0</v>
      </c>
      <c r="G518" s="21" t="e">
        <f>#REF!-F518</f>
        <v>#REF!</v>
      </c>
      <c r="H518" s="21">
        <v>0</v>
      </c>
    </row>
    <row r="519" spans="1:8" s="22" customFormat="1" ht="36.75" customHeight="1">
      <c r="A519" s="43"/>
      <c r="B519" s="20" t="s">
        <v>50</v>
      </c>
      <c r="C519" s="21">
        <v>0</v>
      </c>
      <c r="D519" s="21"/>
      <c r="E519" s="21"/>
      <c r="F519" s="21">
        <f t="shared" si="118"/>
        <v>0</v>
      </c>
      <c r="G519" s="21" t="e">
        <f>#REF!-F519</f>
        <v>#REF!</v>
      </c>
      <c r="H519" s="21">
        <v>0</v>
      </c>
    </row>
    <row r="520" spans="1:8" s="22" customFormat="1" ht="46.5" customHeight="1">
      <c r="A520" s="44"/>
      <c r="B520" s="23" t="s">
        <v>7</v>
      </c>
      <c r="C520" s="26">
        <f aca="true" t="shared" si="119" ref="C520:H520">C514+C515+C516+C517+C518+C519</f>
        <v>1591101.48</v>
      </c>
      <c r="D520" s="26">
        <f t="shared" si="119"/>
        <v>2084189.42</v>
      </c>
      <c r="E520" s="26">
        <f t="shared" si="119"/>
        <v>2065256.6600000001</v>
      </c>
      <c r="F520" s="26">
        <f t="shared" si="119"/>
        <v>5740547.56</v>
      </c>
      <c r="G520" s="26" t="e">
        <f t="shared" si="119"/>
        <v>#REF!</v>
      </c>
      <c r="H520" s="26">
        <f t="shared" si="119"/>
        <v>2739782.1500000004</v>
      </c>
    </row>
    <row r="521" spans="1:8" s="22" customFormat="1" ht="33" customHeight="1">
      <c r="A521" s="51" t="s">
        <v>140</v>
      </c>
      <c r="B521" s="23" t="s">
        <v>116</v>
      </c>
      <c r="C521" s="24">
        <f aca="true" t="shared" si="120" ref="C521:H521">C522</f>
        <v>180500</v>
      </c>
      <c r="D521" s="24">
        <f t="shared" si="120"/>
        <v>171000</v>
      </c>
      <c r="E521" s="24">
        <f t="shared" si="120"/>
        <v>185250</v>
      </c>
      <c r="F521" s="24">
        <f t="shared" si="120"/>
        <v>536750</v>
      </c>
      <c r="G521" s="24" t="e">
        <f t="shared" si="120"/>
        <v>#REF!</v>
      </c>
      <c r="H521" s="24">
        <f t="shared" si="120"/>
        <v>408800</v>
      </c>
    </row>
    <row r="522" spans="1:8" s="22" customFormat="1" ht="45" customHeight="1">
      <c r="A522" s="52"/>
      <c r="B522" s="28" t="s">
        <v>174</v>
      </c>
      <c r="C522" s="21">
        <v>180500</v>
      </c>
      <c r="D522" s="21">
        <v>171000</v>
      </c>
      <c r="E522" s="21">
        <v>185250</v>
      </c>
      <c r="F522" s="21">
        <f>C522+D522+E522</f>
        <v>536750</v>
      </c>
      <c r="G522" s="21" t="e">
        <f>#REF!-F522</f>
        <v>#REF!</v>
      </c>
      <c r="H522" s="21">
        <v>408800</v>
      </c>
    </row>
    <row r="523" spans="1:8" s="22" customFormat="1" ht="45" customHeight="1">
      <c r="A523" s="53"/>
      <c r="B523" s="23" t="s">
        <v>7</v>
      </c>
      <c r="C523" s="24">
        <f aca="true" t="shared" si="121" ref="C523:H523">C521</f>
        <v>180500</v>
      </c>
      <c r="D523" s="24">
        <f t="shared" si="121"/>
        <v>171000</v>
      </c>
      <c r="E523" s="24">
        <f t="shared" si="121"/>
        <v>185250</v>
      </c>
      <c r="F523" s="24">
        <f t="shared" si="121"/>
        <v>536750</v>
      </c>
      <c r="G523" s="24" t="e">
        <f t="shared" si="121"/>
        <v>#REF!</v>
      </c>
      <c r="H523" s="24">
        <f t="shared" si="121"/>
        <v>408800</v>
      </c>
    </row>
    <row r="524" spans="1:8" s="22" customFormat="1" ht="32.25" customHeight="1">
      <c r="A524" s="42" t="s">
        <v>175</v>
      </c>
      <c r="B524" s="20" t="s">
        <v>10</v>
      </c>
      <c r="C524" s="21">
        <v>137347</v>
      </c>
      <c r="D524" s="21">
        <v>105410</v>
      </c>
      <c r="E524" s="21">
        <v>184471.5</v>
      </c>
      <c r="F524" s="21">
        <f>C524+D524+E524</f>
        <v>427228.5</v>
      </c>
      <c r="G524" s="21" t="e">
        <f>#REF!-F524</f>
        <v>#REF!</v>
      </c>
      <c r="H524" s="21">
        <v>126010.5</v>
      </c>
    </row>
    <row r="525" spans="1:8" s="22" customFormat="1" ht="28.5" customHeight="1">
      <c r="A525" s="43"/>
      <c r="B525" s="20" t="s">
        <v>16</v>
      </c>
      <c r="C525" s="21">
        <v>26671</v>
      </c>
      <c r="D525" s="21">
        <v>24653</v>
      </c>
      <c r="E525" s="21">
        <v>36434</v>
      </c>
      <c r="F525" s="21">
        <f>C525+D525+E525</f>
        <v>87758</v>
      </c>
      <c r="G525" s="21" t="e">
        <f>#REF!-F525</f>
        <v>#REF!</v>
      </c>
      <c r="H525" s="21">
        <v>39434</v>
      </c>
    </row>
    <row r="526" spans="1:8" s="22" customFormat="1" ht="28.5" customHeight="1">
      <c r="A526" s="43"/>
      <c r="B526" s="20" t="s">
        <v>12</v>
      </c>
      <c r="C526" s="21">
        <v>9891.5</v>
      </c>
      <c r="D526" s="21">
        <v>14761.5</v>
      </c>
      <c r="E526" s="21">
        <v>15378.5</v>
      </c>
      <c r="F526" s="21">
        <f>C526+D526+E526</f>
        <v>40031.5</v>
      </c>
      <c r="G526" s="21" t="e">
        <f>#REF!-F526</f>
        <v>#REF!</v>
      </c>
      <c r="H526" s="21">
        <v>1635.5</v>
      </c>
    </row>
    <row r="527" spans="1:8" s="22" customFormat="1" ht="28.5" customHeight="1">
      <c r="A527" s="44"/>
      <c r="B527" s="23" t="s">
        <v>7</v>
      </c>
      <c r="C527" s="24">
        <f aca="true" t="shared" si="122" ref="C527:H527">C526+C525+C524</f>
        <v>173909.5</v>
      </c>
      <c r="D527" s="24">
        <f t="shared" si="122"/>
        <v>144824.5</v>
      </c>
      <c r="E527" s="24">
        <f t="shared" si="122"/>
        <v>236284</v>
      </c>
      <c r="F527" s="24">
        <f t="shared" si="122"/>
        <v>555018</v>
      </c>
      <c r="G527" s="24" t="e">
        <f t="shared" si="122"/>
        <v>#REF!</v>
      </c>
      <c r="H527" s="24">
        <f t="shared" si="122"/>
        <v>167080</v>
      </c>
    </row>
    <row r="528" spans="1:8" s="22" customFormat="1" ht="30" customHeight="1">
      <c r="A528" s="42" t="s">
        <v>176</v>
      </c>
      <c r="B528" s="20" t="s">
        <v>20</v>
      </c>
      <c r="C528" s="21">
        <v>582294</v>
      </c>
      <c r="D528" s="21">
        <v>568972</v>
      </c>
      <c r="E528" s="21">
        <v>583552</v>
      </c>
      <c r="F528" s="21" t="e">
        <f>C528+D528+E528+#REF!</f>
        <v>#REF!</v>
      </c>
      <c r="G528" s="21" t="e">
        <f>#REF!-F528</f>
        <v>#REF!</v>
      </c>
      <c r="H528" s="21">
        <v>469564</v>
      </c>
    </row>
    <row r="529" spans="1:8" s="22" customFormat="1" ht="28.5" customHeight="1">
      <c r="A529" s="43"/>
      <c r="B529" s="20" t="s">
        <v>12</v>
      </c>
      <c r="C529" s="21">
        <v>241660</v>
      </c>
      <c r="D529" s="21">
        <v>178360</v>
      </c>
      <c r="E529" s="21">
        <v>113960</v>
      </c>
      <c r="F529" s="21" t="e">
        <f>C529+D529+E529+#REF!</f>
        <v>#REF!</v>
      </c>
      <c r="G529" s="21" t="e">
        <f>#REF!-F529</f>
        <v>#REF!</v>
      </c>
      <c r="H529" s="21">
        <v>360900</v>
      </c>
    </row>
    <row r="530" spans="1:8" s="22" customFormat="1" ht="28.5" customHeight="1">
      <c r="A530" s="43"/>
      <c r="B530" s="20" t="s">
        <v>29</v>
      </c>
      <c r="C530" s="21">
        <v>936960</v>
      </c>
      <c r="D530" s="21">
        <v>1074560</v>
      </c>
      <c r="E530" s="21">
        <v>1260480</v>
      </c>
      <c r="F530" s="21" t="e">
        <f>C530+D530+E530+#REF!</f>
        <v>#REF!</v>
      </c>
      <c r="G530" s="21" t="e">
        <f>#REF!-F530</f>
        <v>#REF!</v>
      </c>
      <c r="H530" s="21">
        <v>992640</v>
      </c>
    </row>
    <row r="531" spans="1:8" s="22" customFormat="1" ht="34.5" customHeight="1">
      <c r="A531" s="43"/>
      <c r="B531" s="20" t="s">
        <v>45</v>
      </c>
      <c r="C531" s="21">
        <v>1729142</v>
      </c>
      <c r="D531" s="21">
        <v>1585110</v>
      </c>
      <c r="E531" s="21">
        <v>1995350</v>
      </c>
      <c r="F531" s="21" t="e">
        <f>C531+D531+E531+#REF!</f>
        <v>#REF!</v>
      </c>
      <c r="G531" s="21" t="e">
        <f>#REF!-F531</f>
        <v>#REF!</v>
      </c>
      <c r="H531" s="21">
        <v>2186868</v>
      </c>
    </row>
    <row r="532" spans="1:8" s="22" customFormat="1" ht="34.5" customHeight="1">
      <c r="A532" s="43"/>
      <c r="B532" s="20" t="s">
        <v>177</v>
      </c>
      <c r="C532" s="21">
        <v>1754880</v>
      </c>
      <c r="D532" s="21">
        <v>1674880</v>
      </c>
      <c r="E532" s="21">
        <v>1852160</v>
      </c>
      <c r="F532" s="21" t="e">
        <f>C532+D532+E532+#REF!</f>
        <v>#REF!</v>
      </c>
      <c r="G532" s="21" t="e">
        <f>#REF!-F532</f>
        <v>#REF!</v>
      </c>
      <c r="H532" s="21">
        <v>1911680</v>
      </c>
    </row>
    <row r="533" spans="1:8" s="22" customFormat="1" ht="34.5" customHeight="1">
      <c r="A533" s="43"/>
      <c r="B533" s="20" t="s">
        <v>178</v>
      </c>
      <c r="C533" s="21">
        <v>2215040</v>
      </c>
      <c r="D533" s="21">
        <v>2062720</v>
      </c>
      <c r="E533" s="21">
        <v>2594560</v>
      </c>
      <c r="F533" s="21" t="e">
        <f>C533+D533+E533+#REF!</f>
        <v>#REF!</v>
      </c>
      <c r="G533" s="21" t="e">
        <f>#REF!-F533</f>
        <v>#REF!</v>
      </c>
      <c r="H533" s="21">
        <v>2102080</v>
      </c>
    </row>
    <row r="534" spans="1:8" s="22" customFormat="1" ht="34.5" customHeight="1">
      <c r="A534" s="43"/>
      <c r="B534" s="20" t="s">
        <v>18</v>
      </c>
      <c r="C534" s="21">
        <v>204160</v>
      </c>
      <c r="D534" s="21">
        <v>160000</v>
      </c>
      <c r="E534" s="21">
        <v>175360</v>
      </c>
      <c r="F534" s="21" t="e">
        <f>C534+D534+E534+#REF!</f>
        <v>#REF!</v>
      </c>
      <c r="G534" s="21" t="e">
        <f>#REF!-F534</f>
        <v>#REF!</v>
      </c>
      <c r="H534" s="21">
        <v>155520</v>
      </c>
    </row>
    <row r="535" spans="1:8" s="22" customFormat="1" ht="28.5" customHeight="1">
      <c r="A535" s="44"/>
      <c r="B535" s="23" t="s">
        <v>7</v>
      </c>
      <c r="C535" s="24">
        <f aca="true" t="shared" si="123" ref="C535:H535">C528+C529+C530+C531+C532+C533+C534</f>
        <v>7664136</v>
      </c>
      <c r="D535" s="24">
        <f t="shared" si="123"/>
        <v>7304602</v>
      </c>
      <c r="E535" s="24">
        <f t="shared" si="123"/>
        <v>8575422</v>
      </c>
      <c r="F535" s="24" t="e">
        <f t="shared" si="123"/>
        <v>#REF!</v>
      </c>
      <c r="G535" s="24" t="e">
        <f t="shared" si="123"/>
        <v>#REF!</v>
      </c>
      <c r="H535" s="24">
        <f t="shared" si="123"/>
        <v>8179252</v>
      </c>
    </row>
  </sheetData>
  <sheetProtection/>
  <autoFilter ref="B1:B223"/>
  <mergeCells count="28"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524:A527"/>
    <mergeCell ref="A528:A535"/>
    <mergeCell ref="A461:A468"/>
    <mergeCell ref="A469:A501"/>
    <mergeCell ref="A502:A508"/>
    <mergeCell ref="A509:A513"/>
    <mergeCell ref="A514:A520"/>
    <mergeCell ref="A521:A523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2022-10-21T09:14:40Z</dcterms:modified>
  <cp:category/>
  <cp:version/>
  <cp:contentType/>
  <cp:contentStatus/>
</cp:coreProperties>
</file>